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9kodgenelgesi" sheetId="1" r:id="rId1"/>
  </sheets>
  <definedNames>
    <definedName name="_xlnm.Print_Area" localSheetId="0">'2009kodgenelgesi'!$A$1:$F$450</definedName>
  </definedNames>
  <calcPr fullCalcOnLoad="1"/>
</workbook>
</file>

<file path=xl/sharedStrings.xml><?xml version="1.0" encoding="utf-8"?>
<sst xmlns="http://schemas.openxmlformats.org/spreadsheetml/2006/main" count="584" uniqueCount="505">
  <si>
    <t xml:space="preserve"> </t>
  </si>
  <si>
    <t>DP</t>
  </si>
  <si>
    <t>(DP)   Dış Para (Toplama Dahildir)</t>
  </si>
  <si>
    <t>İNŞAAT İŞLERİ</t>
  </si>
  <si>
    <t>Proje</t>
  </si>
  <si>
    <t>MTA GENEL MÜDÜRLÜĞÜ TOPLAMI</t>
  </si>
  <si>
    <t>BİLGİSAYAR SİSTEMLERİ</t>
  </si>
  <si>
    <t>Enerji Hammadde Aramaları</t>
  </si>
  <si>
    <t>JEOLOJİK VE JEOFİZİK ARAŞTIRMALAR</t>
  </si>
  <si>
    <t>BİLİMSEL VE TEKNOLOJİK ARAŞTIRMALAR</t>
  </si>
  <si>
    <t>Bilimsel Araştırmalar</t>
  </si>
  <si>
    <t>Teknolojik Araştırmalar</t>
  </si>
  <si>
    <t xml:space="preserve">Sayfa </t>
  </si>
  <si>
    <t xml:space="preserve"> No.</t>
  </si>
  <si>
    <t>İDAME – YENİLEME (CARİ)</t>
  </si>
  <si>
    <t>MEMUR PERSONEL GİDERLERİ</t>
  </si>
  <si>
    <t>İŞÇİ PERSONEL GİDERLERİ</t>
  </si>
  <si>
    <t>Kod No</t>
  </si>
  <si>
    <t>Proje Adı ve Yeri</t>
  </si>
  <si>
    <t>Sondaj Malzeme ve Yedek Parçaları Alımı</t>
  </si>
  <si>
    <t>Jeofizik Cihazların Alımı,Geliştirilmesi ve Yapımı</t>
  </si>
  <si>
    <t xml:space="preserve">Kütüphane ve Konferans Salonları Malzeme,Teçhizat Alımları </t>
  </si>
  <si>
    <t>Ödenek</t>
  </si>
  <si>
    <t>Merkez Kampüs ve Bölge Tesisleri Bakım- Onarım</t>
  </si>
  <si>
    <t>Jeolojik Alet, Teknik Cihaz, Teçhizat vb. Malzeme Alımları</t>
  </si>
  <si>
    <t>Jeofizik Araştırmalar</t>
  </si>
  <si>
    <t>Türkiye Endüstriyel Hammadde Aramaları</t>
  </si>
  <si>
    <t>Maden Aramaları</t>
  </si>
  <si>
    <t>Türkiye Metalik Maden Aramaları</t>
  </si>
  <si>
    <t>Türkiye Nükleer Hammadde Aramaları</t>
  </si>
  <si>
    <t>Doğu Karadeniz Polimetal Maden Aramaları</t>
  </si>
  <si>
    <t>Türkiye Kömür Aramaları</t>
  </si>
  <si>
    <t>CARİ TRANSFERLER (Cari İdame-Personel)</t>
  </si>
  <si>
    <t>Maden Etüt Malzeme Alımı</t>
  </si>
  <si>
    <t>Enerji Hammadde Malzeme Alımı</t>
  </si>
  <si>
    <t xml:space="preserve">Top. Harita Arş. ve Uzaktan Algılama Merkezi Geliştirme,Malzeme ve Yed.Alımı </t>
  </si>
  <si>
    <t>Orta Anadolu-Orta Toroslar Metalik Maden Aramaları</t>
  </si>
  <si>
    <t>Kayseri-Adana Havzası Demir Aramaları</t>
  </si>
  <si>
    <t>Doğu Anadolu Metalik Maden Aramaları</t>
  </si>
  <si>
    <t>Batı-Orta Anadolu Polimetal Maden Aramaları</t>
  </si>
  <si>
    <t xml:space="preserve">Orta Anadolu Endüstriyel Hammadde Aramaları </t>
  </si>
  <si>
    <t>Orta ve Doğu Anadolu Bölgesi Kömür Aramaları</t>
  </si>
  <si>
    <t>Ankara ve Civarı Jeotermal Enerji Aramaları</t>
  </si>
  <si>
    <t>1/25.000 Ölçekli Haritaların Güncellenmesi</t>
  </si>
  <si>
    <t>Bilimsel Jeolojik Araştırmalar</t>
  </si>
  <si>
    <t>Bilimsel MAT Araştırmaları</t>
  </si>
  <si>
    <t>Ulusal ve Uluslararası Araştırmalar</t>
  </si>
  <si>
    <t>Uzaktan Algılama Araştırmaları</t>
  </si>
  <si>
    <t>Bilimsel Maden Araştırmaları</t>
  </si>
  <si>
    <t>Ön Etüdü Yapılacak Olan Tip Mukaveleli Sahalar</t>
  </si>
  <si>
    <t>Ana</t>
  </si>
  <si>
    <t>Kodu</t>
  </si>
  <si>
    <t>Aydın ve Civarı Jeotermal Enerji Aramaları</t>
  </si>
  <si>
    <t>Enerji Hammadde Aramalarına Yönelik Bilimsel Araştırmalar</t>
  </si>
  <si>
    <t>Bilimsel Müze Araştırmaları</t>
  </si>
  <si>
    <t xml:space="preserve">Tabiat Tarihi ve Madencilik Müzesinin Geliştirilmesi </t>
  </si>
  <si>
    <t xml:space="preserve">Sosyal Tesisler Bakım-Onarım </t>
  </si>
  <si>
    <t>DİĞER İŞLER</t>
  </si>
  <si>
    <t>Teknolojik  Analiz</t>
  </si>
  <si>
    <t>Mağara Araştırmaları</t>
  </si>
  <si>
    <t>Zemin Etüdü</t>
  </si>
  <si>
    <t>Kiralama</t>
  </si>
  <si>
    <t>Harita Satış</t>
  </si>
  <si>
    <t>Devreden Hesaplar</t>
  </si>
  <si>
    <t>Çevresel Etki Değerlendirme</t>
  </si>
  <si>
    <t>Jeotermal Ruhsat Talep</t>
  </si>
  <si>
    <t>Fiziksel Parametre</t>
  </si>
  <si>
    <t>Danışmanlık Hizmetleri</t>
  </si>
  <si>
    <t>2009 Yılı</t>
  </si>
  <si>
    <t>(TL.)</t>
  </si>
  <si>
    <t>2009-1</t>
  </si>
  <si>
    <t>2009-2</t>
  </si>
  <si>
    <t>2009-3</t>
  </si>
  <si>
    <t>2009-6</t>
  </si>
  <si>
    <t>2009-13</t>
  </si>
  <si>
    <t>2009-14</t>
  </si>
  <si>
    <t>2009-16</t>
  </si>
  <si>
    <t>2009-20</t>
  </si>
  <si>
    <t>2009-21</t>
  </si>
  <si>
    <t>2009-22</t>
  </si>
  <si>
    <t>2009-23</t>
  </si>
  <si>
    <t>2009-24</t>
  </si>
  <si>
    <t>2009-25</t>
  </si>
  <si>
    <t>2009-26</t>
  </si>
  <si>
    <t>2009-27</t>
  </si>
  <si>
    <t>2009-28</t>
  </si>
  <si>
    <t>2009-29</t>
  </si>
  <si>
    <t>2009-5</t>
  </si>
  <si>
    <t>İstanbul İrtibat Bina İnşaatı</t>
  </si>
  <si>
    <t>MAT LABORATUARLARININ İYİLEŞTİRİLMESİ</t>
  </si>
  <si>
    <t>2009-35-5-01</t>
  </si>
  <si>
    <t>2009-04-5-01</t>
  </si>
  <si>
    <t xml:space="preserve">TAŞIT ALIMI </t>
  </si>
  <si>
    <t>2009-7</t>
  </si>
  <si>
    <t>MTA Selen Araştırma Botu Makina-Teçhizat,Cihazları Alımı ve Bakım-Onarım</t>
  </si>
  <si>
    <t>2009-34-6-01</t>
  </si>
  <si>
    <t>2009-36-6-01</t>
  </si>
  <si>
    <t>2009-30-6-01</t>
  </si>
  <si>
    <t>2009-31-6-01</t>
  </si>
  <si>
    <t>2009-35-6-01</t>
  </si>
  <si>
    <t>2009-30-6-02</t>
  </si>
  <si>
    <t>2009-32-6-01</t>
  </si>
  <si>
    <t>2009-33-6-01</t>
  </si>
  <si>
    <t>2009-07-6-01</t>
  </si>
  <si>
    <t>2009-08-6-01</t>
  </si>
  <si>
    <t>Kaya Zemin Mekaniği Lab.Alet, Cihaz ve Malzeme Alımı</t>
  </si>
  <si>
    <t>2009-04-6-01</t>
  </si>
  <si>
    <t>Lovbet (1 Adet)</t>
  </si>
  <si>
    <t>Sondaj Makinası Alımı (7 Adet)</t>
  </si>
  <si>
    <t>2009-04-7-01</t>
  </si>
  <si>
    <t>2009-04-7-02</t>
  </si>
  <si>
    <t>1 Adet T-5 Alımı MİNİBÜS (4X2)</t>
  </si>
  <si>
    <t>1 Adet T-10 Alımı KÜÇÜK OTOBÜS (4X2)</t>
  </si>
  <si>
    <t>2009-8</t>
  </si>
  <si>
    <t>2009-07-8-01</t>
  </si>
  <si>
    <t>BDT Bilgisayar Sistemleri</t>
  </si>
  <si>
    <t>Jeoloji Dairesi Bilgisayar Sistemleri</t>
  </si>
  <si>
    <t>2009-31-8-01</t>
  </si>
  <si>
    <t>Jeofizik Dairesi Bilgisayar Sistemleri</t>
  </si>
  <si>
    <t>2009-32-8-01</t>
  </si>
  <si>
    <t>Maden Etüt Dairesi Bilgisayar Sistemleri</t>
  </si>
  <si>
    <t>2009-33-8-01</t>
  </si>
  <si>
    <t>Enerji Dairesi Bilgisayar Sistemleri</t>
  </si>
  <si>
    <t>2009-34-8-01</t>
  </si>
  <si>
    <t>Fizibilite Dairesi Bilgisayar Sistemleri</t>
  </si>
  <si>
    <t>2009-35-8-01</t>
  </si>
  <si>
    <t>MAT Dairesi Bilgisayar Sistemleri</t>
  </si>
  <si>
    <t>2009-36-8-01</t>
  </si>
  <si>
    <t>Sondaj Dairesi Bilgisayar Sistemleri</t>
  </si>
  <si>
    <t>BÜYÜK ONARIM PROJESİ</t>
  </si>
  <si>
    <t>2009-04-9-01</t>
  </si>
  <si>
    <t>Tabiat Tarihi ve Madencilik Müzesi Büyük Onarımı</t>
  </si>
  <si>
    <t>2009-9</t>
  </si>
  <si>
    <t xml:space="preserve">DENİZ JEOLOJİSİ VE JEOFİZİĞİ ARAŞTIRMA GEMİSİ </t>
  </si>
  <si>
    <t>2009-10</t>
  </si>
  <si>
    <t>2009-30-10</t>
  </si>
  <si>
    <t>Gemi Alımı-Yapımı</t>
  </si>
  <si>
    <t>2009-4</t>
  </si>
  <si>
    <t>MADEN VE JEOTERMAL KAYNAK ARAMA VE ARAŞTIRMALARI</t>
  </si>
  <si>
    <t>2009-32-13-01</t>
  </si>
  <si>
    <t>2009-32-13-01-1</t>
  </si>
  <si>
    <t>2009-32-13-01-2</t>
  </si>
  <si>
    <t>2009-32-13-01-3</t>
  </si>
  <si>
    <t>2009-32-13-01-4</t>
  </si>
  <si>
    <t>2009-32-13-01-5</t>
  </si>
  <si>
    <t>2009-32-13-01-6</t>
  </si>
  <si>
    <t>K.Maraş-Adıyaman Polimetal Maden Aramaları</t>
  </si>
  <si>
    <t>Malatya-Sivas-Elazığ Polimetal Maden Aramaları</t>
  </si>
  <si>
    <t>Erzurum-Kars-Van-Ağrı Polimetal Maden Aramaları</t>
  </si>
  <si>
    <t>Malatya-Sivas-Erzincan-Tunceli Polimetal Maden Aramaları</t>
  </si>
  <si>
    <t>2009-32-13-02</t>
  </si>
  <si>
    <t>2009-32-13-02-1</t>
  </si>
  <si>
    <t>2009-32-13-02-2</t>
  </si>
  <si>
    <t>2009-32-13-02-3</t>
  </si>
  <si>
    <t>2009-32-13-03</t>
  </si>
  <si>
    <t>2009-32-13-03-1</t>
  </si>
  <si>
    <t>2009-32-13-03-2</t>
  </si>
  <si>
    <t>2009-32-13-03-3</t>
  </si>
  <si>
    <t>2009-32-13-03-4</t>
  </si>
  <si>
    <t>2009-32-13-04</t>
  </si>
  <si>
    <t>2009-32-13-04-1</t>
  </si>
  <si>
    <t>2009-32-13-04-2</t>
  </si>
  <si>
    <t>2009-32-13-04-3</t>
  </si>
  <si>
    <t>2009-32-13-04-4</t>
  </si>
  <si>
    <t>Nevşehir-Aksaray-Kırşehir-Kayseri-Niğde Polimetal Maden Aramaları</t>
  </si>
  <si>
    <t>Kırıkkale-Çankırı-Çorum-Yozgat-Kastamonu Polimetal Maden Aramaları</t>
  </si>
  <si>
    <t>Sakarya-Bolu-Bursa-Yalova-Düzce Polimetal Maden Aramaları</t>
  </si>
  <si>
    <t>Konya-Isparta-Afyon Polimetal Maden Aramaları</t>
  </si>
  <si>
    <t>Kütahya-Manisa-Uşak Polimetal Maden Aramaları</t>
  </si>
  <si>
    <t>Çanakkale-Balıkesir Polimetal Maden Aramaları</t>
  </si>
  <si>
    <t>Trabzon-Rize-Artvin Polimetal Maden Aramaları</t>
  </si>
  <si>
    <t>Ordu-Giresun Polimetal Maden Aramaları</t>
  </si>
  <si>
    <t>Gümüşhane-Bayburt-Artvin Polimetal Maden Aramaları</t>
  </si>
  <si>
    <t>2009-32-13-05</t>
  </si>
  <si>
    <t>2009-32-13-05-1</t>
  </si>
  <si>
    <t>2009-32-13-05-2</t>
  </si>
  <si>
    <t>2009-32-13-06</t>
  </si>
  <si>
    <t>2009-32-13-07</t>
  </si>
  <si>
    <t>2009-32-13-08</t>
  </si>
  <si>
    <t>Maden Aramalarına Yönelik Bilimsel Araştırmalar</t>
  </si>
  <si>
    <t>2009-32-13-09</t>
  </si>
  <si>
    <t>2009-32-13-09-1</t>
  </si>
  <si>
    <t>2009-32-13-09-2</t>
  </si>
  <si>
    <t>2009-32-13-09-3</t>
  </si>
  <si>
    <t>2009-32-13-09-4</t>
  </si>
  <si>
    <t>2009-32-13-09-5</t>
  </si>
  <si>
    <t>2009-33-13-01</t>
  </si>
  <si>
    <t>2009-33-13-01-1</t>
  </si>
  <si>
    <t>2009-33-13-01-2</t>
  </si>
  <si>
    <t>2009-33-13-01-3</t>
  </si>
  <si>
    <t>2009-33-13-01-4</t>
  </si>
  <si>
    <t>2009-33-13-02</t>
  </si>
  <si>
    <t>2009-33-13-03</t>
  </si>
  <si>
    <t>2009-33-13-03-1</t>
  </si>
  <si>
    <t>Malatya-Elazığ Neojen Havzaları Kömür Aramaları</t>
  </si>
  <si>
    <t xml:space="preserve">Marmara Bölgesi Kömür Aramaları </t>
  </si>
  <si>
    <t>2009-33-13-04</t>
  </si>
  <si>
    <t>2009-33-13-04-1</t>
  </si>
  <si>
    <t>2009-33-13-04-2</t>
  </si>
  <si>
    <t>2009-33-13-04-3</t>
  </si>
  <si>
    <t>2009-33-13-04-4</t>
  </si>
  <si>
    <t>2009-33-13-04-5</t>
  </si>
  <si>
    <t>2009-33-13-05</t>
  </si>
  <si>
    <t>2009-33-13-05-1</t>
  </si>
  <si>
    <t>2009-33-13-05-2</t>
  </si>
  <si>
    <t>2009-33-13-05-3</t>
  </si>
  <si>
    <t>2009-33-13-05-4</t>
  </si>
  <si>
    <t>2009-33-13-05-5</t>
  </si>
  <si>
    <t>2009-33-13-05-6</t>
  </si>
  <si>
    <t>2009-33-13-05-7</t>
  </si>
  <si>
    <t>2009-33-13-06</t>
  </si>
  <si>
    <t>2009-33-13-06-1</t>
  </si>
  <si>
    <t>2009-33-13-07</t>
  </si>
  <si>
    <t>2009-33-13-08</t>
  </si>
  <si>
    <t>2009-33-13-08-1</t>
  </si>
  <si>
    <t xml:space="preserve">Batı Anadolu Jeotermal Sahaları Geliştirme ve Isı Kaynağı Araştırmaları </t>
  </si>
  <si>
    <t xml:space="preserve">Orta Anadolu Jeotermal Sahaları Geliştirme ve Isı Kaynağı Araştırmaları </t>
  </si>
  <si>
    <t xml:space="preserve">Akdeniz Jeotermal Enerji Aramaları </t>
  </si>
  <si>
    <t>Kızgın Kuru Kaya Çalışmaları ve Jeotermal Sahaları Geliştirme</t>
  </si>
  <si>
    <t>İzmir Kuzeyi Jeotermal Enerji Aramaları</t>
  </si>
  <si>
    <t>İzmir Güneyi Jeotermal Enerji Aramaları</t>
  </si>
  <si>
    <t>Denizli ve Civarı Jeotermal Enerji Aramaları</t>
  </si>
  <si>
    <t>Muğla ve Civarı Jeotermal Enerji Aramaları</t>
  </si>
  <si>
    <t>Afyon ve Civarı Jeotermal Enerji Aramaları</t>
  </si>
  <si>
    <t>Eskişehir ve Civarı Jeotermal Enerji Aramaları</t>
  </si>
  <si>
    <t>Bolu ve Civarı Jeotermal Enerji Aramaları</t>
  </si>
  <si>
    <t>Nevşehir ve Civarı Jeotermal Enerji Aramaları</t>
  </si>
  <si>
    <t>Çankırı ve Civarı Jeotermal Enerji Aramaları</t>
  </si>
  <si>
    <t>2009-33-13-09</t>
  </si>
  <si>
    <t>2009-33-13-10</t>
  </si>
  <si>
    <t>2009-33-13-10-1</t>
  </si>
  <si>
    <t>2009-33-13-10-2</t>
  </si>
  <si>
    <t>2009-33-13-10-3</t>
  </si>
  <si>
    <t>Bilimsel Enerji Araştırmaları</t>
  </si>
  <si>
    <t>Sondaj Ön Etütleri</t>
  </si>
  <si>
    <t>2009-36-13-01</t>
  </si>
  <si>
    <t>2009-36-13-01-1</t>
  </si>
  <si>
    <t>Fizibilite Etüt ve Araştırmaları</t>
  </si>
  <si>
    <t>2009-34-13-01</t>
  </si>
  <si>
    <t>2009-34-13-01-1</t>
  </si>
  <si>
    <t>2009-34-13-01-2</t>
  </si>
  <si>
    <t>2009-34-13-02</t>
  </si>
  <si>
    <t>Türkiye Jeoloji Araştırmaları</t>
  </si>
  <si>
    <t>2009-30-14-01</t>
  </si>
  <si>
    <t>2009-30-14-01-1</t>
  </si>
  <si>
    <t>2009-30-14-01-2</t>
  </si>
  <si>
    <t>2009-30-14-01-3</t>
  </si>
  <si>
    <t>2009-30-14-01-4</t>
  </si>
  <si>
    <t>2009-30-14-01-5</t>
  </si>
  <si>
    <t>2009-30-14-01-6</t>
  </si>
  <si>
    <t>2009-30-14-01-7</t>
  </si>
  <si>
    <t>2009-30-14-02</t>
  </si>
  <si>
    <t>2009-30-14-02-1</t>
  </si>
  <si>
    <t>2009-30-14-02-2</t>
  </si>
  <si>
    <t>2009-30-14-03</t>
  </si>
  <si>
    <t>2009-30-14-03-1</t>
  </si>
  <si>
    <t>2009-30-14-04</t>
  </si>
  <si>
    <t>2009-30-14-04-1</t>
  </si>
  <si>
    <t>2009-30-14-04-2</t>
  </si>
  <si>
    <t>2009-30-14-04-3</t>
  </si>
  <si>
    <t>2009-30-14-05</t>
  </si>
  <si>
    <t>2009-30-14-05-1</t>
  </si>
  <si>
    <t>2009-30-14-05-2</t>
  </si>
  <si>
    <t>2009-30-14-06</t>
  </si>
  <si>
    <t>Diri fay ve Paleosismoloji Araştırmaları</t>
  </si>
  <si>
    <t>Karst ve Mağara Araştırmaları</t>
  </si>
  <si>
    <t>Deniz Jeolojisi ve Jeofiziği Araştırmaları</t>
  </si>
  <si>
    <t xml:space="preserve">Uzaktan Algılama Verileri Kullanılarak Zemin Özelliklerinin Araştırılması </t>
  </si>
  <si>
    <t>Harita Hazırlama-Basım(Jeoloji)</t>
  </si>
  <si>
    <t>2009-31-14-02</t>
  </si>
  <si>
    <t>Değişik Ölçeklerde Jeofizik Haritaları Basımı</t>
  </si>
  <si>
    <t>2009-31-14-03</t>
  </si>
  <si>
    <t xml:space="preserve">Türkiye İzostatik Gravite Anomali Haritası </t>
  </si>
  <si>
    <t>2009-31-14-04</t>
  </si>
  <si>
    <t>2009-30-14-07</t>
  </si>
  <si>
    <t>2009-30-14-08</t>
  </si>
  <si>
    <t>Jeolojik Araştırmalara Yönelik Bilimsel Çalışmalar</t>
  </si>
  <si>
    <t>2009-30-14-09</t>
  </si>
  <si>
    <t>2009-30-14-09-1</t>
  </si>
  <si>
    <t>2009-30-14-09-2</t>
  </si>
  <si>
    <t>2009-30-14-09-3</t>
  </si>
  <si>
    <t>2009-30-14-09-4</t>
  </si>
  <si>
    <t>2009-30-14-09-5</t>
  </si>
  <si>
    <t>2009-30-14-09-6</t>
  </si>
  <si>
    <t>2009-30-14-09-7</t>
  </si>
  <si>
    <t>2009-30-14-10</t>
  </si>
  <si>
    <t>2009-30-14-10-1</t>
  </si>
  <si>
    <t>2009-30-14-10-2</t>
  </si>
  <si>
    <t>2009-30-14-10-3</t>
  </si>
  <si>
    <t>2009-30-14-10-4</t>
  </si>
  <si>
    <t>2009-30-14-10-5</t>
  </si>
  <si>
    <t>2009-30-14-10-6</t>
  </si>
  <si>
    <t>Olası Kömür Sahalarının Belirlenmesinde Coğrafi Bilgi Sistemlerinin Kullanımı</t>
  </si>
  <si>
    <t>Türkiye Jeofizik Araştırmaları</t>
  </si>
  <si>
    <t>2009-31-14-01</t>
  </si>
  <si>
    <t>2009-31-14-01-1</t>
  </si>
  <si>
    <t>2009-31-14-01-2</t>
  </si>
  <si>
    <t>2009-31-14-01-3</t>
  </si>
  <si>
    <t>2009-31-14-01-4</t>
  </si>
  <si>
    <t>2009-31-14-01-5</t>
  </si>
  <si>
    <t>2009-31-14-01-6</t>
  </si>
  <si>
    <t>2009-31-14-01-7</t>
  </si>
  <si>
    <t>2009-31-14-01-8</t>
  </si>
  <si>
    <t>2009-31-14-01-9</t>
  </si>
  <si>
    <t>2009-31-14-01-10</t>
  </si>
  <si>
    <t>Harita Hazırlama-Basım(Jeofizik)</t>
  </si>
  <si>
    <t>2009-07-16-01</t>
  </si>
  <si>
    <t>2009-07-16-02</t>
  </si>
  <si>
    <t>2009-08-16-01</t>
  </si>
  <si>
    <t>2009-08-16-01-1</t>
  </si>
  <si>
    <t>2009-08-16-01-2</t>
  </si>
  <si>
    <t>2009-08-16-01-3</t>
  </si>
  <si>
    <t>2009-23-16-01</t>
  </si>
  <si>
    <t>2009-35-16-01</t>
  </si>
  <si>
    <t>2009-35-16-01-1</t>
  </si>
  <si>
    <t>2009-35-16-01-2</t>
  </si>
  <si>
    <t>2009-35-16-01-3</t>
  </si>
  <si>
    <t>2009-35-16-01-4</t>
  </si>
  <si>
    <t>2009-35-16-01-5</t>
  </si>
  <si>
    <t>Yerbilimleri DATA Merkezi</t>
  </si>
  <si>
    <t>2009-35-16-02</t>
  </si>
  <si>
    <t>2009-35-16-02-1</t>
  </si>
  <si>
    <t>2009-35-16-02-2</t>
  </si>
  <si>
    <t>2009-35-16-02-3</t>
  </si>
  <si>
    <t>2009-35-16-02-4</t>
  </si>
  <si>
    <t>2009-35-16-02-5</t>
  </si>
  <si>
    <t>2009-35-16-02-6</t>
  </si>
  <si>
    <t>Teknolojik MAT Araştırmaları</t>
  </si>
  <si>
    <t>Jeoloji Veri Bankası</t>
  </si>
  <si>
    <t>12-33</t>
  </si>
  <si>
    <t>25-27</t>
  </si>
  <si>
    <t>15-21</t>
  </si>
  <si>
    <t>22-23</t>
  </si>
  <si>
    <t>24-25</t>
  </si>
  <si>
    <t>15-23</t>
  </si>
  <si>
    <t>25-31</t>
  </si>
  <si>
    <t>27-31</t>
  </si>
  <si>
    <t>31-32</t>
  </si>
  <si>
    <t>34-47</t>
  </si>
  <si>
    <t>37-41</t>
  </si>
  <si>
    <t>42-45</t>
  </si>
  <si>
    <t>45-47</t>
  </si>
  <si>
    <t>48-53</t>
  </si>
  <si>
    <t>50-52</t>
  </si>
  <si>
    <t>52-53</t>
  </si>
  <si>
    <t>Ankara,Bilecik)</t>
  </si>
  <si>
    <t xml:space="preserve">Kırka-Seyitgazi (Eskişehir) Havzası ve Çevresindeki Neojen Tortullaşması İle </t>
  </si>
  <si>
    <t>Amasya,Çankırı)</t>
  </si>
  <si>
    <t>Niğde,Kayseri)</t>
  </si>
  <si>
    <t>Bursa,Balıkesir,Çanakkale,İzmir, Manisa,Kütahya,Uşak,Afyon,Denizli,Aydın,Muğla,Burdur,Antalya)</t>
  </si>
  <si>
    <r>
      <t>(Harita Genel Komutanlığı HGK- MTA Ortak Projesi)</t>
    </r>
    <r>
      <rPr>
        <i/>
        <sz val="9"/>
        <rFont val="Arial"/>
        <family val="2"/>
      </rPr>
      <t xml:space="preserve">(Ankara,Konya,Eskişehir)     </t>
    </r>
  </si>
  <si>
    <t>Kütahya,Eskişehir)</t>
  </si>
  <si>
    <t>Osmaniye,Hatay, Adana,İçel,Niğde,Karaman,Konya,Afyon,Isparta,Burdur,Antalya,Denizli,Muğla)</t>
  </si>
  <si>
    <t>Türkiye Ulusal Fotogrametri ve Uzaktan Algılama Birliği (TUFUAB) V. Teknik</t>
  </si>
  <si>
    <t xml:space="preserve">Kuzey Anadolu Fay Sisteminin Orta ve Doğu Bölümünün Paleosismolojisi </t>
  </si>
  <si>
    <t>(Türk-Japon Ortak) (Tokat,Sivas,Erzincan,Amasya,Bingöl)</t>
  </si>
  <si>
    <t xml:space="preserve">Demir Oksitlerin Karbon ile Doğrudan İndirgenmesinin Deneysel İncelenmesi ve </t>
  </si>
  <si>
    <t>ETKB                                                                                                                                                                                             MADEN TETKİK VE ARAMA GENEL MÜDÜRLÜĞÜ                                                                                                                                                                                                         2009 YILI PROJELERİ VE KOD NUMARALARI</t>
  </si>
  <si>
    <r>
      <rPr>
        <sz val="11"/>
        <rFont val="Arial"/>
        <family val="2"/>
      </rPr>
      <t>Proje Oluşturma Maden Ön Etütleri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(Türkiye Geneli) </t>
    </r>
  </si>
  <si>
    <r>
      <rPr>
        <sz val="11"/>
        <rFont val="Arial"/>
        <family val="2"/>
      </rPr>
      <t xml:space="preserve">Türkiye Maden Envanterlerinin Hazırlanması ve Değerlendirilmesi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</si>
  <si>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Türkiye Genel Jeokimya Haritalarının Hazırlanması </t>
    </r>
    <r>
      <rPr>
        <i/>
        <sz val="9"/>
        <rFont val="Arial"/>
        <family val="2"/>
      </rPr>
      <t>(Türkiye Geneli)</t>
    </r>
  </si>
  <si>
    <t>(Diyarbakır,Malatya,Elazığ,Sivas,Kastamonu,Giresun,Ordu,Çanakkale,Balıkesir,Bursa,</t>
  </si>
  <si>
    <t>Sakarya,Bilecik,Bolu,Bartın,Çankırı,Ankara)</t>
  </si>
  <si>
    <t>Volkaniklere Bağlı Masif Sülfit Bölgelerinin Küresel Ölçekte Karşılaştırılması</t>
  </si>
  <si>
    <t>(Giresun,Trabzon,Artvin,Rize,Ordu)</t>
  </si>
  <si>
    <t>Uşak,Isparta,Balıkesir,Antalya,Denizli,Muğla,Aydın,İstanbul,Sivas)</t>
  </si>
  <si>
    <t>Trakya Havzasının Bilinen Kömür Rezervini Artırma Amaçlı Kömür Aramaları</t>
  </si>
  <si>
    <t>(Tekirdağ,İstanbul,Kırklareli,Edirne)</t>
  </si>
  <si>
    <r>
      <rPr>
        <sz val="11"/>
        <rFont val="Arial"/>
        <family val="2"/>
      </rPr>
      <t>Proje Oluşturma Enerji Ön Etütleri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</si>
  <si>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Konya-Karapınar Neojen Havzası Linyit Aramaları </t>
    </r>
    <r>
      <rPr>
        <i/>
        <sz val="9"/>
        <rFont val="Arial"/>
        <family val="2"/>
      </rPr>
      <t>(Konya,Karaman)</t>
    </r>
  </si>
  <si>
    <t>Orta Anadolu Fayı (OAF) ve Doğu Anadolu Fayı (DAF) Zonlarındaki Pliyo-</t>
  </si>
  <si>
    <t xml:space="preserve">Kuvaterner Çökel Düzlüklerin Altındaki Neojen Havzalarının Enerji Hammadde </t>
  </si>
  <si>
    <r>
      <rPr>
        <sz val="11"/>
        <rFont val="Arial"/>
        <family val="2"/>
      </rPr>
      <t>Yönünden Sondajla Denetlenmesi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(Kayseri,K.Maraş,Hatay,Sivas,Eskişehir)</t>
    </r>
  </si>
  <si>
    <t xml:space="preserve">Volkanojenik Masif Sülfid (VMS) Yataklarının Aranmasında Yeni Kriterlerin </t>
  </si>
  <si>
    <t>Bolu)</t>
  </si>
  <si>
    <r>
      <rPr>
        <sz val="11"/>
        <rFont val="Arial"/>
        <family val="2"/>
      </rPr>
      <t xml:space="preserve">Türkiye Linyit Sahalarının Değerlendirilmesi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</si>
  <si>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Türkiye Jeotermal Enerji Potansiyelinin Belirlenmesi </t>
    </r>
    <r>
      <rPr>
        <i/>
        <sz val="9"/>
        <rFont val="Arial"/>
        <family val="2"/>
      </rPr>
      <t>(Türkiye Geneli)</t>
    </r>
  </si>
  <si>
    <t xml:space="preserve">Batı Anadolu'daki Jeotermal Alanların Kavramsal Modelinin Oluşturulması ve </t>
  </si>
  <si>
    <r>
      <rPr>
        <sz val="11"/>
        <rFont val="Arial"/>
        <family val="2"/>
      </rPr>
      <t>Rezervuar Parametrelerinin Belirlenmesi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(Aydın)</t>
    </r>
  </si>
  <si>
    <r>
      <rPr>
        <sz val="11"/>
        <rFont val="Arial"/>
        <family val="2"/>
      </rPr>
      <t xml:space="preserve">Proje Oluşturma Sondaj Ön Etütleri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</si>
  <si>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Fizibilite Ön Etütleri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</si>
  <si>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Tip Mukaveleli Detay Etütler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</si>
  <si>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t xml:space="preserve">Çanakkale-Balıkesir-Kütahya Kızgın Kuru Kaya Çalışmaları ve </t>
  </si>
  <si>
    <t>Jeotermal Sahaları Geliştirme</t>
  </si>
  <si>
    <r>
      <rPr>
        <b/>
        <i/>
        <sz val="11"/>
        <rFont val="Arial"/>
        <family val="2"/>
      </rPr>
      <t>Küçük Ölçekli Haritaların Hazırlanması ve Basımı</t>
    </r>
    <r>
      <rPr>
        <b/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(Türkiye Geneli) </t>
    </r>
  </si>
  <si>
    <t xml:space="preserve">Marmara Denizi ve Ege Denizi Sismik Veri Atlaslarının Hazırlanması ve </t>
  </si>
  <si>
    <r>
      <rPr>
        <sz val="11"/>
        <rFont val="Arial"/>
        <family val="2"/>
      </rPr>
      <t>Türkiye Stratigrafi Komitesi Litostratigrafi Adlamaları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</si>
  <si>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Arazi Uygulamaları Geliştirme Çalışmaları</t>
    </r>
    <r>
      <rPr>
        <i/>
        <sz val="9"/>
        <rFont val="Arial"/>
        <family val="2"/>
      </rPr>
      <t>(Ankara,Çankırı,Kırıkkale,Konya,Balıkesir,</t>
    </r>
  </si>
  <si>
    <r>
      <rPr>
        <sz val="11"/>
        <rFont val="Arial"/>
        <family val="2"/>
      </rPr>
      <t xml:space="preserve">Türkiye’nin Ulusal Jeolojik Miras Envanteri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</si>
  <si>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Türkiye Ofiyolit Envanteri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</si>
  <si>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Tıbbi Jeoloji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(Ankara,Kayseri,Ş.Urfa,Diyarbakır,Adıyaman,Malatya,K.Maraş,G.Antep,Kilis,</t>
    </r>
  </si>
  <si>
    <t xml:space="preserve">Küresel Isınmaya Bağlı Deniz  Seviyesi Değişimlerinin Türkiye Kıyıları Üzerindeki </t>
  </si>
  <si>
    <r>
      <rPr>
        <sz val="11"/>
        <rFont val="Arial"/>
        <family val="2"/>
      </rPr>
      <t>Ulusal ve Uluslararası Araştırma Teknik İşbirliği Çalışmaları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</si>
  <si>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t xml:space="preserve">Gelişmekte Olan Ülkeler, Kafkaslar ve Orta Asya Türk Cumhuriyetleri Jeoloji </t>
  </si>
  <si>
    <t xml:space="preserve">Araştırmaları  ve Maden Kaynaklarının Değerlendirilerek İş Birliği Olanaklarının </t>
  </si>
  <si>
    <t xml:space="preserve">Oluşturulması </t>
  </si>
  <si>
    <r>
      <t>2. Uluslararası Karadeniz Bölgesi Jeolojisi Sempozyumu</t>
    </r>
    <r>
      <rPr>
        <i/>
        <sz val="11"/>
        <rFont val="Arial"/>
        <family val="2"/>
      </rPr>
      <t>(Türkiye Geneli)</t>
    </r>
  </si>
  <si>
    <r>
      <rPr>
        <sz val="11"/>
        <rFont val="Arial"/>
        <family val="2"/>
      </rPr>
      <t>Sempozyumu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</si>
  <si>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t xml:space="preserve">Istaranca Masifinin Tektono-Stratigrafik Özellikleri ve Bulgaristan'daki İstiflerle </t>
  </si>
  <si>
    <r>
      <rPr>
        <b/>
        <i/>
        <sz val="11"/>
        <rFont val="Arial"/>
        <family val="2"/>
      </rPr>
      <t>Basımı</t>
    </r>
    <r>
      <rPr>
        <i/>
        <sz val="9"/>
        <rFont val="Arial"/>
        <family val="2"/>
      </rPr>
      <t>(Ankara,İstanbul)</t>
    </r>
  </si>
  <si>
    <r>
      <rPr>
        <sz val="11"/>
        <rFont val="Arial"/>
        <family val="2"/>
      </rPr>
      <t xml:space="preserve">Jeofizik Ön Etütleri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</si>
  <si>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Türkiye Rejyonal Jeoelektrik Haritalarının Çıkarılması </t>
    </r>
    <r>
      <rPr>
        <i/>
        <sz val="9"/>
        <rFont val="Arial"/>
        <family val="2"/>
      </rPr>
      <t>(Çorum,Çankırı,Kastamonu,</t>
    </r>
  </si>
  <si>
    <t>Ankara,G.Antep,Ş.Urfa,K.Maraş,Adıyaman,Osmaniye,Sivas,Malatya,Kayseri,Erzincan,Tunceli)</t>
  </si>
  <si>
    <t xml:space="preserve">Türkiye Doğal Radyoaktivite, Yüzey Suseptibilite ve Yüzey Yoğunluk Haritalarının </t>
  </si>
  <si>
    <r>
      <rPr>
        <sz val="11"/>
        <rFont val="Arial"/>
        <family val="2"/>
      </rPr>
      <t>Hazırlanması</t>
    </r>
    <r>
      <rPr>
        <i/>
        <sz val="9"/>
        <rFont val="Arial"/>
        <family val="2"/>
      </rPr>
      <t>(Giresun,Ordu,Samsun,Çorum,Sinop,Trabzon)</t>
    </r>
  </si>
  <si>
    <t>Havadan Manyetik Anomalilerin Yerden Jeofizik Yöntemlerle Araştırılması</t>
  </si>
  <si>
    <t>(Ankara,Eskişehir,Konya,Aksaray,Karaman)</t>
  </si>
  <si>
    <t>Sivas ve Divriği Çevresi Havadan Manyetik Anomalilerinin Yerden Araştırılması</t>
  </si>
  <si>
    <t>(Ordu,Giresun,Tokat,Gümüşhane,Sivas,Erzincan,Tunceli,Malatya)</t>
  </si>
  <si>
    <r>
      <rPr>
        <sz val="11"/>
        <rFont val="Arial"/>
        <family val="2"/>
      </rPr>
      <t>Kuzey Batı Anadolu'nun Kabuk Yapısının Jeofizik Yöntemlerle Araştırılması</t>
    </r>
    <r>
      <rPr>
        <sz val="10"/>
        <rFont val="Arial"/>
        <family val="2"/>
      </rPr>
      <t xml:space="preserve"> </t>
    </r>
  </si>
  <si>
    <t>Uşak,Tekirdağ,Çanakkale,İzmir)</t>
  </si>
  <si>
    <r>
      <t xml:space="preserve">(Tübitak Projesi) </t>
    </r>
    <r>
      <rPr>
        <i/>
        <sz val="10"/>
        <rFont val="Arial"/>
        <family val="2"/>
      </rPr>
      <t>(Ankara, Eskişehir,Konya,Zonguldak,Sakarya,Kütahya,İstanbul,</t>
    </r>
  </si>
  <si>
    <t xml:space="preserve">Sığ Kuyularda Portatif Kuyu Sıcaklık Ölçüm Cihazının  Araştırılması  ve </t>
  </si>
  <si>
    <t>Geliştirilmesi</t>
  </si>
  <si>
    <t>Manyetik) Haritalarının Yapımı ve Basımı</t>
  </si>
  <si>
    <r>
      <rPr>
        <sz val="11"/>
        <rFont val="Arial"/>
        <family val="2"/>
      </rPr>
      <t>Geçmişten Günümüze Anadolu Madenciliği</t>
    </r>
    <r>
      <rPr>
        <sz val="10"/>
        <rFont val="Arial"/>
        <family val="2"/>
      </rPr>
      <t xml:space="preserve"> (Jeo-Arkeoloji)</t>
    </r>
    <r>
      <rPr>
        <i/>
        <sz val="9"/>
        <rFont val="Arial"/>
        <family val="2"/>
      </rPr>
      <t xml:space="preserve"> (Türkiye Geneli)</t>
    </r>
  </si>
  <si>
    <t>Tabiat Tarihi Müzesi Mineral, Kayaç ve Fosil Kolleksiyonunun Zenginleştirilmesi</t>
  </si>
  <si>
    <t>(Türkiye Geneli)</t>
  </si>
  <si>
    <t xml:space="preserve">Çankırı-Çorum Havzasındaki En Büyük Kara Memelisi Olan “Baluchtherium’un ve </t>
  </si>
  <si>
    <t xml:space="preserve">Eşlik Eden Diğer Omurgalıların Bulgu Yerlerin Araştırılması ve Bölgenin </t>
  </si>
  <si>
    <r>
      <rPr>
        <sz val="11"/>
        <rFont val="Arial"/>
        <family val="2"/>
      </rPr>
      <t>Paleocoğrafyası”</t>
    </r>
    <r>
      <rPr>
        <i/>
        <sz val="11"/>
        <rFont val="Arial"/>
        <family val="2"/>
      </rPr>
      <t>(</t>
    </r>
    <r>
      <rPr>
        <i/>
        <sz val="9"/>
        <rFont val="Arial"/>
        <family val="2"/>
      </rPr>
      <t>Kırıkkale,Çankırı,Çorum,Kırşehir)</t>
    </r>
  </si>
  <si>
    <t>Sürekli Gelişim Projesi (Türkiye Geneli)</t>
  </si>
  <si>
    <r>
      <rPr>
        <sz val="11"/>
        <rFont val="Arial"/>
        <family val="2"/>
      </rPr>
      <t>MAT (Maden Analizleri ve Teknolojisi)  Araştırmaları Ön Etütleri</t>
    </r>
    <r>
      <rPr>
        <i/>
        <sz val="11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</si>
  <si>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Çevresel Etütler İçin Envanter Geliştirme Çalışması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</si>
  <si>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Matematiksel Modellenmesi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</si>
  <si>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Bireysel Projeler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</si>
  <si>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 xml:space="preserve">Yakıt Üretimi </t>
    </r>
    <r>
      <rPr>
        <sz val="10"/>
        <rFont val="Arial"/>
        <family val="2"/>
      </rPr>
      <t xml:space="preserve">(Tübitak Projesi)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</si>
  <si>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Batı Anadolu Uranyum Yataklarının Teknolojik Olarak Değerlendirilmesi</t>
    </r>
  </si>
  <si>
    <t>(Manisa,Aydın,Uşak,Çanakkale,İzmir,Balıkesir,İstanbul)</t>
  </si>
  <si>
    <t>Podiform Kromititlerdeki Platin Grubu Minerallerin Hidroseparatör-EPD Kullanımı</t>
  </si>
  <si>
    <t xml:space="preserve">Batı Anadolu Granitoidlerinin (Büyükorhan,Çataldağ ve Solaryadağ Plutonlarının) </t>
  </si>
  <si>
    <t>Çanakkale,İzmir)</t>
  </si>
  <si>
    <t xml:space="preserve">Giresun İli Şebinkarahisar Bölgesi Radyoaktif Minerallerin Potansiyel Alanlarının </t>
  </si>
  <si>
    <t xml:space="preserve">Sınırlarının Belirlenerek Haritaların Hazırlanması </t>
  </si>
  <si>
    <r>
      <rPr>
        <sz val="11"/>
        <rFont val="Arial"/>
        <family val="2"/>
      </rPr>
      <t>Türkiye Karbonatlı - Oksitli Pb-Zn-Cu Yataklarının Değerlendirilmesi</t>
    </r>
  </si>
  <si>
    <r>
      <rPr>
        <sz val="11"/>
        <rFont val="Arial"/>
        <family val="2"/>
      </rPr>
      <t>Türkiye Halloysit Kaynaklarının Değerlendirme Olanaklarının Araştırılması</t>
    </r>
    <r>
      <rPr>
        <sz val="10"/>
        <rFont val="Arial"/>
        <family val="2"/>
      </rPr>
      <t xml:space="preserve"> </t>
    </r>
  </si>
  <si>
    <r>
      <rPr>
        <sz val="11"/>
        <rFont val="Arial"/>
        <family val="2"/>
      </rPr>
      <t xml:space="preserve">Belirlenmesi </t>
    </r>
    <r>
      <rPr>
        <i/>
        <sz val="9"/>
        <rFont val="Arial"/>
        <family val="2"/>
      </rPr>
      <t>(Ordu,Giresun,Trabzon,Rize,Artvin)</t>
    </r>
  </si>
  <si>
    <r>
      <rPr>
        <b/>
        <i/>
        <sz val="11"/>
        <rFont val="Arial"/>
        <family val="2"/>
      </rPr>
      <t xml:space="preserve">Kuzeybatı Anadolu Endüstriyel Hammadde Aramaları </t>
    </r>
    <r>
      <rPr>
        <i/>
        <sz val="9"/>
        <rFont val="Arial"/>
        <family val="2"/>
      </rPr>
      <t>(Yalova,Balıkesir,İzmir)</t>
    </r>
  </si>
  <si>
    <r>
      <rPr>
        <b/>
        <i/>
        <sz val="11"/>
        <rFont val="Arial"/>
        <family val="2"/>
      </rPr>
      <t>Trakya Endüstriyel Hammadde Aramaları</t>
    </r>
    <r>
      <rPr>
        <b/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(Kırklareli,Edirne,Tekirdağ,İstanbul,Kocaeli)</t>
    </r>
  </si>
  <si>
    <r>
      <rPr>
        <b/>
        <i/>
        <sz val="11"/>
        <rFont val="Arial"/>
        <family val="2"/>
      </rPr>
      <t xml:space="preserve">Karadeniz Endüstriyel Hammadde Aramaları </t>
    </r>
    <r>
      <rPr>
        <i/>
        <sz val="9"/>
        <rFont val="Arial"/>
        <family val="2"/>
      </rPr>
      <t>(Sinop,Kastamonu,Çorum,Zonguldak,</t>
    </r>
  </si>
  <si>
    <r>
      <rPr>
        <b/>
        <i/>
        <sz val="11"/>
        <rFont val="Arial"/>
        <family val="2"/>
      </rPr>
      <t xml:space="preserve">Batı Anadolu Bölgesi Kömür Aramaları </t>
    </r>
    <r>
      <rPr>
        <i/>
        <sz val="9"/>
        <rFont val="Arial"/>
        <family val="2"/>
      </rPr>
      <t xml:space="preserve">(Afyon,Denizli,Burdur,Isparta) </t>
    </r>
  </si>
  <si>
    <t xml:space="preserve">Kütahya-Emet, Uşak-Eşme, Manisa-Köprübaşı Arasındaki Birimlerin </t>
  </si>
  <si>
    <r>
      <rPr>
        <b/>
        <i/>
        <sz val="11"/>
        <rFont val="Arial"/>
        <family val="2"/>
      </rPr>
      <t xml:space="preserve">Madencilik Sektörünün Ekonomik Gelişimi </t>
    </r>
    <r>
      <rPr>
        <b/>
        <i/>
        <sz val="9"/>
        <rFont val="Arial"/>
        <family val="2"/>
      </rPr>
      <t>(</t>
    </r>
    <r>
      <rPr>
        <i/>
        <sz val="9"/>
        <rFont val="Arial"/>
        <family val="2"/>
      </rPr>
      <t>Türkiye Geneli)</t>
    </r>
  </si>
  <si>
    <r>
      <rPr>
        <b/>
        <i/>
        <sz val="11"/>
        <rFont val="Arial"/>
        <family val="2"/>
      </rPr>
      <t xml:space="preserve">ERP (Kurumsal Kaynak Planlama) </t>
    </r>
    <r>
      <rPr>
        <b/>
        <i/>
        <sz val="9"/>
        <rFont val="Arial"/>
        <family val="2"/>
      </rPr>
      <t>(</t>
    </r>
    <r>
      <rPr>
        <i/>
        <sz val="9"/>
        <rFont val="Arial"/>
        <family val="2"/>
      </rPr>
      <t>Türkiye Geneli)</t>
    </r>
  </si>
  <si>
    <t>Nevşehir,Sivas,Kayseri,Yozgat,Ankara)</t>
  </si>
  <si>
    <t>MAT Laboratuarlarının İyileştirilmesi Cihaz Alımı</t>
  </si>
  <si>
    <t>MAT Laboratuarlarının İyileştirilmesi İnşaat İşleri</t>
  </si>
  <si>
    <r>
      <rPr>
        <b/>
        <sz val="13"/>
        <rFont val="Arial"/>
        <family val="2"/>
      </rPr>
      <t>MUHTELİF İŞLER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(Makina-Teçhizat,Taşıt,Bilgisayar,Büyük Onarım)</t>
    </r>
  </si>
  <si>
    <t>Türkiye Jeotermal Enerji Aramaları</t>
  </si>
  <si>
    <r>
      <t>Radyoaktif Hammadde Yönünden Araş.</t>
    </r>
    <r>
      <rPr>
        <i/>
        <sz val="11"/>
        <rFont val="Arial"/>
        <family val="2"/>
      </rPr>
      <t>(</t>
    </r>
    <r>
      <rPr>
        <i/>
        <sz val="9"/>
        <rFont val="Arial"/>
        <family val="2"/>
      </rPr>
      <t>Kütahya,Uşak,Manisa,Yozgat,Nevşehir)</t>
    </r>
  </si>
  <si>
    <r>
      <rPr>
        <sz val="11"/>
        <rFont val="Arial"/>
        <family val="2"/>
      </rPr>
      <t>Jeoloji Ön Etütleri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(Türkiye Geneli)</t>
    </r>
  </si>
  <si>
    <r>
      <rPr>
        <sz val="11"/>
        <rFont val="Arial"/>
        <family val="2"/>
      </rPr>
      <t>Doğu Karadeniz Bölgesinin Jeolojisi</t>
    </r>
    <r>
      <rPr>
        <i/>
        <sz val="9"/>
        <rFont val="Arial"/>
        <family val="2"/>
      </rPr>
      <t>(Trabzon,Giresun,Rize,Artvin,Ordu,Gümüşhane,</t>
    </r>
  </si>
  <si>
    <t>Bayburt,Erzincan,Erzurum,Kars)</t>
  </si>
  <si>
    <r>
      <rPr>
        <sz val="11"/>
        <rFont val="Arial"/>
        <family val="2"/>
      </rPr>
      <t>Orta Torosların Jeodinamik Evrimi</t>
    </r>
    <r>
      <rPr>
        <i/>
        <sz val="9"/>
        <rFont val="Arial"/>
        <family val="2"/>
      </rPr>
      <t>(Kütahya,Afyon,Konya,Eskişehir,İçel,Karaman,Antalya)</t>
    </r>
  </si>
  <si>
    <r>
      <rPr>
        <sz val="11"/>
        <rFont val="Arial"/>
        <family val="2"/>
      </rPr>
      <t>Karakaya Kuşağının Jeolojisi ve Jeodinamik Evrimi</t>
    </r>
    <r>
      <rPr>
        <i/>
        <sz val="9"/>
        <rFont val="Arial"/>
        <family val="2"/>
      </rPr>
      <t>(Eskişehir,Bursa,Bolu,Kütahya,</t>
    </r>
  </si>
  <si>
    <t>Diyarbakır,Adıyaman,G.Antep)</t>
  </si>
  <si>
    <r>
      <rPr>
        <sz val="11"/>
        <rFont val="Arial"/>
        <family val="2"/>
      </rPr>
      <t>Volkanizmasının Jeolojik Etüdü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(Kütahya,Eskişehir,Afyon)</t>
    </r>
  </si>
  <si>
    <t xml:space="preserve">Adana-Mut(İçel) Arasında Yüzeyleyen Neojen Yaşlı Kayaçların Jeolojisi ve </t>
  </si>
  <si>
    <r>
      <rPr>
        <sz val="11"/>
        <rFont val="Arial"/>
        <family val="2"/>
      </rPr>
      <t>Paleocoğrafik Gelişimlerinin Kurulması</t>
    </r>
    <r>
      <rPr>
        <i/>
        <sz val="9"/>
        <rFont val="Arial"/>
        <family val="2"/>
      </rPr>
      <t xml:space="preserve"> (Karaman,İçel,Adana)</t>
    </r>
  </si>
  <si>
    <t>Türkiye Diri Fay Haritası’nın Güncellenmesi ve Diri Fay Veri Tabanı Oluşturulması</t>
  </si>
  <si>
    <t>(Antalya,Konya,Ankara,Afyon,Kırıkkale,Kırşehir,Aksaray,Karaman,İçel,Niğde,Yozgat,Kayseri,</t>
  </si>
  <si>
    <t>Adana,Osmaniye,Hatay,Kilis,G.Antep,K.Maraş,Malatya,Adıyaman,Ş.Urfa,Sivas,Tokat,Çorum,</t>
  </si>
  <si>
    <r>
      <rPr>
        <sz val="11"/>
        <rFont val="Arial"/>
        <family val="2"/>
      </rPr>
      <t xml:space="preserve">Ecemiş Fayı Atlası </t>
    </r>
    <r>
      <rPr>
        <i/>
        <sz val="9"/>
        <rFont val="Arial"/>
        <family val="2"/>
      </rPr>
      <t>(Sivas,Kayseri,Niğde,Adana,İçel)</t>
    </r>
  </si>
  <si>
    <t>Karaman,Niğde,Kayseri)</t>
  </si>
  <si>
    <r>
      <rPr>
        <sz val="11"/>
        <rFont val="Arial"/>
        <family val="2"/>
      </rPr>
      <t>Aster Uydu Verileri Kullanılarak Jeolojik Özelliklerin Tespiti</t>
    </r>
    <r>
      <rPr>
        <i/>
        <sz val="9"/>
        <rFont val="Arial"/>
        <family val="2"/>
      </rPr>
      <t>(İzmir,Muğla,Aydın,Denizli,</t>
    </r>
  </si>
  <si>
    <t>İstanbul Deniz Araştırmaları Kampı ve Marmaris Deniz Araştırmaları  Eğitim ve</t>
  </si>
  <si>
    <r>
      <rPr>
        <sz val="11"/>
        <rFont val="Arial"/>
        <family val="2"/>
      </rPr>
      <t xml:space="preserve">Uygulama Merkezi </t>
    </r>
    <r>
      <rPr>
        <i/>
        <sz val="9"/>
        <rFont val="Arial"/>
        <family val="2"/>
      </rPr>
      <t>(İstanbul,Muğla,İzmir)</t>
    </r>
  </si>
  <si>
    <r>
      <rPr>
        <sz val="11"/>
        <rFont val="Arial"/>
        <family val="2"/>
      </rPr>
      <t>Akdeniz ve Güney Ege Deniz Jeolojisi ve Jeofiziği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(Muğla,İzmir)</t>
    </r>
  </si>
  <si>
    <t xml:space="preserve">Landsat Tm/Etm+ ve Aster Uydu Görüntüleri Yardımıyla  Alterasyon Zonlarının </t>
  </si>
  <si>
    <r>
      <t>Tespit Edilmesi, utm 35. Zon-Türkiye(</t>
    </r>
    <r>
      <rPr>
        <i/>
        <sz val="9"/>
        <rFont val="Arial"/>
        <family val="2"/>
      </rPr>
      <t>Edirne,Kırklareli,Tekirdağ,İstanbul,Kocaeli,Yalova,Bilecik,</t>
    </r>
  </si>
  <si>
    <r>
      <t xml:space="preserve">Etkilerinin U. A. ve C.B. S. Teknikleri ile Araştırılması </t>
    </r>
    <r>
      <rPr>
        <i/>
        <sz val="9"/>
        <rFont val="Arial"/>
        <family val="2"/>
      </rPr>
      <t xml:space="preserve">(İçel,Adana,Hatay)  </t>
    </r>
  </si>
  <si>
    <t>2009-04-4-01</t>
  </si>
  <si>
    <t>2009-04-4-02</t>
  </si>
  <si>
    <t>2009-04-4-03</t>
  </si>
  <si>
    <t>MAKİNA - TEÇHİZAT VE MALZEME ALIMI</t>
  </si>
  <si>
    <t>MAT Laboratuarları Malzeme Alımı ve Bakım-Onarım</t>
  </si>
  <si>
    <t>2009-30-6-03</t>
  </si>
  <si>
    <t>2009-36-6-02</t>
  </si>
  <si>
    <t>2009-30-8-01</t>
  </si>
  <si>
    <r>
      <rPr>
        <sz val="11"/>
        <rFont val="Arial"/>
        <family val="2"/>
      </rPr>
      <t xml:space="preserve">Doğu Anadolu ve Doğu Toros Ofiyolitleri Cr-Ni Ön Aramaları </t>
    </r>
    <r>
      <rPr>
        <i/>
        <sz val="9"/>
        <rFont val="Arial"/>
        <family val="2"/>
      </rPr>
      <t>(Erzincan,Erzurum,</t>
    </r>
    <r>
      <rPr>
        <sz val="10"/>
        <rFont val="Arial"/>
        <family val="2"/>
      </rPr>
      <t xml:space="preserve">
</t>
    </r>
  </si>
  <si>
    <t>Bayburt,Kars,Ağrı,Artvin,Van,Sivas,Kayseri,Malatya,K.Maraş,Gaziantep,Adıyaman,</t>
  </si>
  <si>
    <t>Adana,Hatay,Osmaniye)</t>
  </si>
  <si>
    <r>
      <rPr>
        <sz val="11"/>
        <rFont val="Arial"/>
        <family val="2"/>
      </rPr>
      <t xml:space="preserve">Orta Anadolu Endüstriyel Hammadde Aramaları (Güney) </t>
    </r>
    <r>
      <rPr>
        <i/>
        <sz val="9"/>
        <rFont val="Arial"/>
        <family val="2"/>
      </rPr>
      <t>(Ankara,Konya,Aksaray,</t>
    </r>
  </si>
  <si>
    <r>
      <rPr>
        <sz val="11"/>
        <rFont val="Arial"/>
        <family val="2"/>
      </rPr>
      <t xml:space="preserve">Orta Anadolu Endüstriyel Hammadde Aramaları (Kuzey) </t>
    </r>
    <r>
      <rPr>
        <i/>
        <sz val="9"/>
        <rFont val="Arial"/>
        <family val="2"/>
      </rPr>
      <t>(Çankırı,Çorum,Kırşehir,</t>
    </r>
  </si>
  <si>
    <r>
      <rPr>
        <sz val="11"/>
        <rFont val="Arial"/>
        <family val="2"/>
      </rPr>
      <t>Türkiye Mermer ve Doğal Taş Potansiyel Alanlarının Belirlenmesi</t>
    </r>
  </si>
  <si>
    <r>
      <rPr>
        <sz val="11"/>
        <rFont val="Arial"/>
        <family val="2"/>
      </rPr>
      <t xml:space="preserve">Türkiye Kil Potansiyel Alanlarının  Belirlenmesi </t>
    </r>
    <r>
      <rPr>
        <i/>
        <sz val="9"/>
        <rFont val="Arial"/>
        <family val="2"/>
      </rPr>
      <t>(Kütahya,Afyon,Eskişehir,Konya,</t>
    </r>
  </si>
  <si>
    <r>
      <rPr>
        <sz val="11"/>
        <rFont val="Arial"/>
        <family val="2"/>
      </rPr>
      <t xml:space="preserve">Konya ve Civarı Jeotermal Enerji Aramaları </t>
    </r>
    <r>
      <rPr>
        <i/>
        <sz val="9"/>
        <rFont val="Arial"/>
        <family val="2"/>
      </rPr>
      <t>(Karaman)</t>
    </r>
  </si>
  <si>
    <r>
      <rPr>
        <sz val="11"/>
        <rFont val="Arial"/>
        <family val="2"/>
      </rPr>
      <t xml:space="preserve">Doğu Akdeniz Jeotermal Enerji Aramaları </t>
    </r>
    <r>
      <rPr>
        <i/>
        <sz val="9"/>
        <rFont val="Arial"/>
        <family val="2"/>
      </rPr>
      <t>(Adana,Osmaniye,Hatay)</t>
    </r>
  </si>
  <si>
    <r>
      <rPr>
        <b/>
        <i/>
        <sz val="11"/>
        <rFont val="Arial"/>
        <family val="2"/>
      </rPr>
      <t xml:space="preserve">Doğu Anadolu Jeotermal Enerji Aramaları </t>
    </r>
    <r>
      <rPr>
        <i/>
        <sz val="9"/>
        <rFont val="Arial"/>
        <family val="2"/>
      </rPr>
      <t xml:space="preserve">(Erzurum,Iğdır,Van) </t>
    </r>
  </si>
  <si>
    <t xml:space="preserve">Maden ve Jeotermal Sondajlı Ön Etütler </t>
  </si>
  <si>
    <r>
      <rPr>
        <sz val="11"/>
        <rFont val="Arial"/>
        <family val="2"/>
      </rPr>
      <t xml:space="preserve">Şanlıurfa ve Çevresinin 1/25.000 Ölçekli Jeoloji Haritası Alımı </t>
    </r>
    <r>
      <rPr>
        <i/>
        <sz val="9"/>
        <rFont val="Arial"/>
        <family val="2"/>
      </rPr>
      <t>(Ş.Urfa,Mardin,</t>
    </r>
  </si>
  <si>
    <r>
      <rPr>
        <sz val="11"/>
        <rFont val="Arial"/>
        <family val="2"/>
      </rPr>
      <t xml:space="preserve">Türkiye Karst ve Mağara Araştırmaları </t>
    </r>
    <r>
      <rPr>
        <i/>
        <sz val="9"/>
        <rFont val="Arial"/>
        <family val="2"/>
      </rPr>
      <t>(İçel,Adana,Hatay,K.Maraş,Osmaniye,Konya,</t>
    </r>
  </si>
  <si>
    <t>Antalya,Burdur,Isparta,Konya,Aksaray,Karaman,Adana,İçel,Hatay,Gaziantep,K.Maraş)</t>
  </si>
  <si>
    <r>
      <rPr>
        <i/>
        <sz val="11"/>
        <rFont val="Arial"/>
        <family val="2"/>
      </rPr>
      <t>Korelasyonu</t>
    </r>
    <r>
      <rPr>
        <i/>
        <sz val="9"/>
        <rFont val="Arial"/>
        <family val="2"/>
      </rPr>
      <t xml:space="preserve"> (MTA-Bulgar Bilimler Akademisi Ortak) (Edirne,Kırklareli,Tekirdağ,İstanbul)</t>
    </r>
  </si>
  <si>
    <t>Jeofizik Yöntemlerin Arazi Uygulamaları ve Arazi Ekipmanlarının Test</t>
  </si>
  <si>
    <r>
      <rPr>
        <sz val="11"/>
        <rFont val="Arial"/>
        <family val="2"/>
      </rPr>
      <t>Çalışmalarının Yapılması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(Türkiye Geneli) </t>
    </r>
  </si>
  <si>
    <t>Jeolojisi, Petrolojisi Zamansal ve Mekansal Konumları</t>
  </si>
  <si>
    <t>(Ankara,Eskişehir,Konya,Zonguldak,Afyon,Sakarya,Kütahya,İstanbul, Uşak,Tekirdağ,</t>
  </si>
  <si>
    <t xml:space="preserve">1/500 000 - 1/100 000 Ölçekli Jeofizik (Rejyonal Gravite ve Havadan </t>
  </si>
  <si>
    <t xml:space="preserve">Maden Analizleri ve Teknolojisi Dairesi Laboratuvarlarının TS EN ISO/IEC </t>
  </si>
  <si>
    <r>
      <t xml:space="preserve">17025  Standardına Göre Yeterliliğinin Sağlanması ve Onaylanması </t>
    </r>
    <r>
      <rPr>
        <i/>
        <sz val="9"/>
        <rFont val="Arial"/>
        <family val="2"/>
      </rPr>
      <t>(Türkiye Geneli)</t>
    </r>
  </si>
  <si>
    <t xml:space="preserve">Linyitlerimizin Sarsıntılı Masa, MGS ve Flotasyonla Zenginleştirilmesi, Temiz </t>
  </si>
  <si>
    <r>
      <rPr>
        <sz val="11"/>
        <rFont val="Arial"/>
        <family val="2"/>
      </rPr>
      <t xml:space="preserve">Türkiye Bentonitlerinden Teknolojik Ürünler Elde Edilmesi </t>
    </r>
    <r>
      <rPr>
        <sz val="10"/>
        <rFont val="Arial"/>
        <family val="2"/>
      </rPr>
      <t>(Tübitak Projesi)</t>
    </r>
  </si>
  <si>
    <r>
      <rPr>
        <sz val="11"/>
        <rFont val="Arial"/>
        <family val="2"/>
      </rPr>
      <t xml:space="preserve">ile Serbestleştirilerek Jeokimyasal-Mineralojik İncelemesi </t>
    </r>
    <r>
      <rPr>
        <i/>
        <sz val="9"/>
        <rFont val="Arial"/>
        <family val="2"/>
      </rPr>
      <t>(Türkiye Geneli)</t>
    </r>
  </si>
  <si>
    <t>İş Prog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</si>
</sst>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#,##0.000"/>
    <numFmt numFmtId="174" formatCode="[$-41F]dd\ mmmm\ yyyy\ dddd"/>
    <numFmt numFmtId="175" formatCode="00000"/>
    <numFmt numFmtId="176" formatCode="#,##0.00;[Red]#,##0.00"/>
  </numFmts>
  <fonts count="63">
    <font>
      <sz val="10"/>
      <name val="Arial Tur"/>
      <family val="0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8"/>
      <name val="Arial Tur"/>
      <family val="0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Arial Tur"/>
      <family val="0"/>
    </font>
    <font>
      <b/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49" fontId="7" fillId="0" borderId="0" xfId="0" applyNumberFormat="1" applyFont="1" applyFill="1" applyAlignment="1" quotePrefix="1">
      <alignment horizontal="center"/>
    </xf>
    <xf numFmtId="0" fontId="15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18" fillId="0" borderId="14" xfId="0" applyNumberFormat="1" applyFont="1" applyFill="1" applyBorder="1" applyAlignment="1" quotePrefix="1">
      <alignment horizontal="center"/>
    </xf>
    <xf numFmtId="49" fontId="4" fillId="0" borderId="14" xfId="0" applyNumberFormat="1" applyFont="1" applyFill="1" applyBorder="1" applyAlignment="1" quotePrefix="1">
      <alignment horizontal="center"/>
    </xf>
    <xf numFmtId="49" fontId="7" fillId="0" borderId="15" xfId="0" applyNumberFormat="1" applyFont="1" applyFill="1" applyBorder="1" applyAlignment="1" quotePrefix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4" fontId="13" fillId="0" borderId="17" xfId="0" applyNumberFormat="1" applyFont="1" applyFill="1" applyBorder="1" applyAlignment="1" quotePrefix="1">
      <alignment horizontal="center"/>
    </xf>
    <xf numFmtId="0" fontId="13" fillId="0" borderId="17" xfId="0" applyFont="1" applyFill="1" applyBorder="1" applyAlignment="1">
      <alignment/>
    </xf>
    <xf numFmtId="14" fontId="13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11" fontId="13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 quotePrefix="1">
      <alignment horizontal="right"/>
    </xf>
    <xf numFmtId="0" fontId="22" fillId="0" borderId="17" xfId="0" applyFont="1" applyFill="1" applyBorder="1" applyAlignment="1">
      <alignment/>
    </xf>
    <xf numFmtId="0" fontId="18" fillId="0" borderId="17" xfId="0" applyFont="1" applyBorder="1" applyAlignment="1">
      <alignment/>
    </xf>
    <xf numFmtId="0" fontId="4" fillId="0" borderId="17" xfId="0" applyFont="1" applyBorder="1" applyAlignment="1">
      <alignment/>
    </xf>
    <xf numFmtId="14" fontId="13" fillId="0" borderId="17" xfId="0" applyNumberFormat="1" applyFont="1" applyBorder="1" applyAlignment="1" quotePrefix="1">
      <alignment horizontal="center"/>
    </xf>
    <xf numFmtId="0" fontId="13" fillId="0" borderId="17" xfId="0" applyFont="1" applyBorder="1" applyAlignment="1">
      <alignment/>
    </xf>
    <xf numFmtId="0" fontId="2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2" xfId="0" applyFont="1" applyFill="1" applyBorder="1" applyAlignment="1" quotePrefix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1" fontId="21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1" fontId="13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justify" wrapText="1"/>
    </xf>
    <xf numFmtId="0" fontId="13" fillId="0" borderId="17" xfId="0" applyFont="1" applyFill="1" applyBorder="1" applyAlignment="1">
      <alignment horizontal="justify"/>
    </xf>
    <xf numFmtId="0" fontId="16" fillId="0" borderId="17" xfId="0" applyFont="1" applyFill="1" applyBorder="1" applyAlignment="1">
      <alignment horizontal="justify" wrapText="1"/>
    </xf>
    <xf numFmtId="0" fontId="13" fillId="0" borderId="17" xfId="0" applyFont="1" applyFill="1" applyBorder="1" applyAlignment="1">
      <alignment wrapText="1"/>
    </xf>
    <xf numFmtId="1" fontId="11" fillId="0" borderId="17" xfId="0" applyNumberFormat="1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" fontId="13" fillId="0" borderId="17" xfId="0" applyNumberFormat="1" applyFont="1" applyFill="1" applyBorder="1" applyAlignment="1">
      <alignment/>
    </xf>
    <xf numFmtId="0" fontId="16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1" fontId="13" fillId="0" borderId="17" xfId="0" applyNumberFormat="1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1" fontId="3" fillId="0" borderId="17" xfId="0" applyNumberFormat="1" applyFont="1" applyFill="1" applyBorder="1" applyAlignment="1">
      <alignment horizontal="left" wrapText="1"/>
    </xf>
    <xf numFmtId="1" fontId="2" fillId="0" borderId="17" xfId="0" applyNumberFormat="1" applyFont="1" applyFill="1" applyBorder="1" applyAlignment="1">
      <alignment/>
    </xf>
    <xf numFmtId="1" fontId="16" fillId="0" borderId="17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1" fontId="11" fillId="0" borderId="17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3" fontId="13" fillId="0" borderId="18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49" fontId="21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/>
    </xf>
    <xf numFmtId="1" fontId="16" fillId="0" borderId="17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1" fillId="0" borderId="18" xfId="0" applyFont="1" applyFill="1" applyBorder="1" applyAlignment="1">
      <alignment/>
    </xf>
    <xf numFmtId="1" fontId="21" fillId="0" borderId="17" xfId="0" applyNumberFormat="1" applyFont="1" applyFill="1" applyBorder="1" applyAlignment="1">
      <alignment wrapText="1"/>
    </xf>
    <xf numFmtId="0" fontId="2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/>
    </xf>
    <xf numFmtId="1" fontId="21" fillId="0" borderId="17" xfId="0" applyNumberFormat="1" applyFont="1" applyFill="1" applyBorder="1" applyAlignment="1">
      <alignment horizontal="center" wrapText="1"/>
    </xf>
    <xf numFmtId="1" fontId="1" fillId="0" borderId="17" xfId="0" applyNumberFormat="1" applyFont="1" applyFill="1" applyBorder="1" applyAlignment="1">
      <alignment horizontal="center" wrapText="1"/>
    </xf>
    <xf numFmtId="1" fontId="13" fillId="0" borderId="17" xfId="0" applyNumberFormat="1" applyFont="1" applyFill="1" applyBorder="1" applyAlignment="1">
      <alignment horizontal="center" wrapText="1"/>
    </xf>
    <xf numFmtId="1" fontId="21" fillId="0" borderId="18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wrapText="1"/>
    </xf>
    <xf numFmtId="0" fontId="16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" fontId="3" fillId="0" borderId="17" xfId="0" applyNumberFormat="1" applyFont="1" applyFill="1" applyBorder="1" applyAlignment="1">
      <alignment wrapText="1"/>
    </xf>
    <xf numFmtId="49" fontId="2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0" fontId="62" fillId="0" borderId="17" xfId="0" applyFont="1" applyFill="1" applyBorder="1" applyAlignment="1">
      <alignment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 quotePrefix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9" fillId="0" borderId="22" xfId="0" applyFont="1" applyFill="1" applyBorder="1" applyAlignment="1" quotePrefix="1">
      <alignment horizontal="center"/>
    </xf>
    <xf numFmtId="0" fontId="7" fillId="0" borderId="21" xfId="0" applyNumberFormat="1" applyFont="1" applyFill="1" applyBorder="1" applyAlignment="1">
      <alignment horizontal="center"/>
    </xf>
    <xf numFmtId="17" fontId="9" fillId="0" borderId="22" xfId="0" applyNumberFormat="1" applyFont="1" applyFill="1" applyBorder="1" applyAlignment="1" quotePrefix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1" fillId="0" borderId="17" xfId="50" applyFont="1" applyFill="1" applyBorder="1" applyAlignment="1">
      <alignment/>
      <protection/>
    </xf>
    <xf numFmtId="0" fontId="11" fillId="0" borderId="17" xfId="50" applyFont="1" applyFill="1" applyBorder="1" applyAlignment="1">
      <alignment/>
      <protection/>
    </xf>
    <xf numFmtId="0" fontId="13" fillId="0" borderId="17" xfId="50" applyFont="1" applyFill="1" applyBorder="1" applyAlignment="1">
      <alignment/>
      <protection/>
    </xf>
    <xf numFmtId="0" fontId="3" fillId="0" borderId="17" xfId="50" applyFont="1" applyFill="1" applyBorder="1" applyAlignment="1">
      <alignment/>
      <protection/>
    </xf>
    <xf numFmtId="0" fontId="13" fillId="0" borderId="17" xfId="50" applyFont="1" applyFill="1" applyBorder="1" applyAlignment="1">
      <alignment horizontal="left"/>
      <protection/>
    </xf>
    <xf numFmtId="0" fontId="2" fillId="0" borderId="17" xfId="50" applyFont="1" applyFill="1" applyBorder="1" applyAlignment="1">
      <alignment horizontal="left"/>
      <protection/>
    </xf>
    <xf numFmtId="0" fontId="16" fillId="0" borderId="17" xfId="50" applyFont="1" applyFill="1" applyBorder="1" applyAlignment="1">
      <alignment horizontal="left"/>
      <protection/>
    </xf>
    <xf numFmtId="0" fontId="10" fillId="0" borderId="17" xfId="50" applyFont="1" applyFill="1" applyBorder="1" applyAlignment="1">
      <alignment horizontal="left"/>
      <protection/>
    </xf>
    <xf numFmtId="0" fontId="16" fillId="0" borderId="17" xfId="50" applyFont="1" applyFill="1" applyBorder="1" applyAlignment="1">
      <alignment/>
      <protection/>
    </xf>
    <xf numFmtId="0" fontId="2" fillId="0" borderId="17" xfId="50" applyFont="1" applyFill="1" applyBorder="1" applyAlignment="1">
      <alignment/>
      <protection/>
    </xf>
    <xf numFmtId="0" fontId="2" fillId="0" borderId="2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0" fontId="9" fillId="0" borderId="24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denetüt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0"/>
  <sheetViews>
    <sheetView tabSelected="1" workbookViewId="0" topLeftCell="A73">
      <selection activeCell="C92" sqref="C91:C92"/>
    </sheetView>
  </sheetViews>
  <sheetFormatPr defaultColWidth="9.00390625" defaultRowHeight="12.75"/>
  <cols>
    <col min="1" max="1" width="9.875" style="1" bestFit="1" customWidth="1"/>
    <col min="2" max="2" width="17.125" style="4" customWidth="1"/>
    <col min="3" max="3" width="73.625" style="1" customWidth="1"/>
    <col min="4" max="4" width="16.625" style="13" customWidth="1"/>
    <col min="5" max="5" width="3.25390625" style="158" customWidth="1"/>
    <col min="6" max="6" width="6.00390625" style="11" customWidth="1"/>
    <col min="7" max="7" width="9.125" style="3" customWidth="1"/>
    <col min="8" max="16384" width="9.125" style="1" customWidth="1"/>
  </cols>
  <sheetData>
    <row r="1" spans="1:6" ht="18" customHeight="1">
      <c r="A1" s="203" t="s">
        <v>357</v>
      </c>
      <c r="B1" s="203"/>
      <c r="C1" s="203"/>
      <c r="D1" s="203"/>
      <c r="E1" s="203"/>
      <c r="F1" s="203"/>
    </row>
    <row r="2" spans="1:6" ht="18" customHeight="1">
      <c r="A2" s="203"/>
      <c r="B2" s="203"/>
      <c r="C2" s="203"/>
      <c r="D2" s="203"/>
      <c r="E2" s="203"/>
      <c r="F2" s="203"/>
    </row>
    <row r="3" spans="1:6" ht="19.5" customHeight="1">
      <c r="A3" s="203"/>
      <c r="B3" s="203"/>
      <c r="C3" s="203"/>
      <c r="D3" s="203"/>
      <c r="E3" s="203"/>
      <c r="F3" s="203"/>
    </row>
    <row r="4" spans="1:6" ht="18" customHeight="1">
      <c r="A4" s="204"/>
      <c r="B4" s="204"/>
      <c r="C4" s="204"/>
      <c r="D4" s="204"/>
      <c r="E4" s="204"/>
      <c r="F4" s="204"/>
    </row>
    <row r="5" spans="1:6" ht="15.75">
      <c r="A5" s="188"/>
      <c r="B5" s="190"/>
      <c r="C5" s="193"/>
      <c r="D5" s="195" t="s">
        <v>68</v>
      </c>
      <c r="E5" s="198"/>
      <c r="F5" s="14" t="s">
        <v>504</v>
      </c>
    </row>
    <row r="6" spans="1:6" ht="15.75">
      <c r="A6" s="186" t="s">
        <v>50</v>
      </c>
      <c r="B6" s="191" t="s">
        <v>4</v>
      </c>
      <c r="C6" s="187" t="s">
        <v>18</v>
      </c>
      <c r="D6" s="196" t="s">
        <v>22</v>
      </c>
      <c r="E6" s="199"/>
      <c r="F6" s="15" t="s">
        <v>12</v>
      </c>
    </row>
    <row r="7" spans="1:6" ht="15.75">
      <c r="A7" s="189" t="s">
        <v>17</v>
      </c>
      <c r="B7" s="192" t="s">
        <v>51</v>
      </c>
      <c r="C7" s="194"/>
      <c r="D7" s="197" t="s">
        <v>69</v>
      </c>
      <c r="E7" s="200"/>
      <c r="F7" s="16" t="s">
        <v>13</v>
      </c>
    </row>
    <row r="8" spans="1:6" ht="11.25" customHeight="1">
      <c r="A8" s="18"/>
      <c r="B8" s="36"/>
      <c r="C8" s="37"/>
      <c r="D8" s="38"/>
      <c r="E8" s="155"/>
      <c r="F8" s="33"/>
    </row>
    <row r="9" spans="1:6" ht="18">
      <c r="A9" s="19"/>
      <c r="B9" s="39"/>
      <c r="C9" s="40" t="s">
        <v>5</v>
      </c>
      <c r="D9" s="41">
        <f>D12+D21+D27+D34+D51+D56+D67+D71+D80+D235+D383</f>
        <v>227902000</v>
      </c>
      <c r="E9" s="102"/>
      <c r="F9" s="34"/>
    </row>
    <row r="10" spans="1:6" ht="15">
      <c r="A10" s="19"/>
      <c r="B10" s="39"/>
      <c r="C10" s="42"/>
      <c r="D10" s="41">
        <f>D19+D35+D72+D81+D236+D384</f>
        <v>17464230</v>
      </c>
      <c r="E10" s="102" t="s">
        <v>1</v>
      </c>
      <c r="F10" s="34"/>
    </row>
    <row r="11" spans="1:6" ht="10.5" customHeight="1">
      <c r="A11" s="19"/>
      <c r="B11" s="39"/>
      <c r="C11" s="43"/>
      <c r="D11" s="41"/>
      <c r="E11" s="102"/>
      <c r="F11" s="34"/>
    </row>
    <row r="12" spans="1:6" ht="16.5">
      <c r="A12" s="19"/>
      <c r="B12" s="39"/>
      <c r="C12" s="44" t="s">
        <v>32</v>
      </c>
      <c r="D12" s="41">
        <v>125902000</v>
      </c>
      <c r="E12" s="102"/>
      <c r="F12" s="34"/>
    </row>
    <row r="13" spans="1:6" ht="10.5" customHeight="1">
      <c r="A13" s="19"/>
      <c r="B13" s="39"/>
      <c r="C13" s="43"/>
      <c r="D13" s="41"/>
      <c r="E13" s="102"/>
      <c r="F13" s="34"/>
    </row>
    <row r="14" spans="1:6" ht="16.5">
      <c r="A14" s="20" t="s">
        <v>70</v>
      </c>
      <c r="B14" s="45"/>
      <c r="C14" s="44" t="s">
        <v>15</v>
      </c>
      <c r="D14" s="41"/>
      <c r="E14" s="102"/>
      <c r="F14" s="34">
        <v>8</v>
      </c>
    </row>
    <row r="15" spans="1:6" ht="9.75" customHeight="1">
      <c r="A15" s="21"/>
      <c r="B15" s="46" t="s">
        <v>0</v>
      </c>
      <c r="C15" s="47"/>
      <c r="D15" s="48"/>
      <c r="E15" s="102"/>
      <c r="F15" s="34"/>
    </row>
    <row r="16" spans="1:6" ht="16.5">
      <c r="A16" s="20" t="s">
        <v>71</v>
      </c>
      <c r="B16" s="45" t="s">
        <v>0</v>
      </c>
      <c r="C16" s="44" t="s">
        <v>16</v>
      </c>
      <c r="D16" s="41"/>
      <c r="E16" s="102"/>
      <c r="F16" s="34">
        <v>8</v>
      </c>
    </row>
    <row r="17" spans="1:6" ht="10.5" customHeight="1">
      <c r="A17" s="21"/>
      <c r="B17" s="46" t="s">
        <v>0</v>
      </c>
      <c r="C17" s="49"/>
      <c r="D17" s="48"/>
      <c r="E17" s="102"/>
      <c r="F17" s="34"/>
    </row>
    <row r="18" spans="1:6" ht="16.5">
      <c r="A18" s="20" t="s">
        <v>72</v>
      </c>
      <c r="B18" s="45" t="s">
        <v>0</v>
      </c>
      <c r="C18" s="44" t="s">
        <v>14</v>
      </c>
      <c r="D18" s="41"/>
      <c r="E18" s="102"/>
      <c r="F18" s="34">
        <v>8</v>
      </c>
    </row>
    <row r="19" spans="1:6" ht="13.5" customHeight="1">
      <c r="A19" s="22"/>
      <c r="B19" s="39" t="s">
        <v>0</v>
      </c>
      <c r="C19" s="42"/>
      <c r="D19" s="41">
        <v>450000</v>
      </c>
      <c r="E19" s="102" t="s">
        <v>1</v>
      </c>
      <c r="F19" s="34"/>
    </row>
    <row r="20" spans="1:6" ht="10.5" customHeight="1">
      <c r="A20" s="22"/>
      <c r="B20" s="39" t="s">
        <v>0</v>
      </c>
      <c r="C20" s="47"/>
      <c r="D20" s="48"/>
      <c r="E20" s="102"/>
      <c r="F20" s="34"/>
    </row>
    <row r="21" spans="1:6" ht="16.5">
      <c r="A21" s="23" t="s">
        <v>137</v>
      </c>
      <c r="B21" s="46"/>
      <c r="C21" s="50" t="s">
        <v>3</v>
      </c>
      <c r="D21" s="41">
        <f>SUM(D23:D26)</f>
        <v>5730000</v>
      </c>
      <c r="E21" s="102"/>
      <c r="F21" s="34">
        <v>9</v>
      </c>
    </row>
    <row r="22" spans="1:6" ht="10.5" customHeight="1">
      <c r="A22" s="24"/>
      <c r="B22" s="39" t="s">
        <v>0</v>
      </c>
      <c r="C22" s="51"/>
      <c r="D22" s="41"/>
      <c r="E22" s="102"/>
      <c r="F22" s="34"/>
    </row>
    <row r="23" spans="1:6" ht="14.25">
      <c r="A23" s="24"/>
      <c r="B23" s="52" t="s">
        <v>471</v>
      </c>
      <c r="C23" s="53" t="s">
        <v>23</v>
      </c>
      <c r="D23" s="48">
        <v>4580000</v>
      </c>
      <c r="E23" s="102"/>
      <c r="F23" s="34"/>
    </row>
    <row r="24" spans="1:6" ht="14.25">
      <c r="A24" s="24"/>
      <c r="B24" s="54" t="s">
        <v>472</v>
      </c>
      <c r="C24" s="53" t="s">
        <v>56</v>
      </c>
      <c r="D24" s="48">
        <v>250000</v>
      </c>
      <c r="E24" s="102"/>
      <c r="F24" s="34"/>
    </row>
    <row r="25" spans="1:6" ht="14.25">
      <c r="A25" s="24"/>
      <c r="B25" s="54" t="s">
        <v>473</v>
      </c>
      <c r="C25" s="53" t="s">
        <v>88</v>
      </c>
      <c r="D25" s="48">
        <v>900000</v>
      </c>
      <c r="E25" s="102"/>
      <c r="F25" s="34"/>
    </row>
    <row r="26" spans="1:6" ht="10.5" customHeight="1">
      <c r="A26" s="24"/>
      <c r="B26" s="54"/>
      <c r="C26" s="47"/>
      <c r="D26" s="48"/>
      <c r="E26" s="102"/>
      <c r="F26" s="34"/>
    </row>
    <row r="27" spans="1:6" ht="16.5">
      <c r="A27" s="25" t="s">
        <v>87</v>
      </c>
      <c r="B27" s="55" t="s">
        <v>0</v>
      </c>
      <c r="C27" s="50" t="s">
        <v>89</v>
      </c>
      <c r="D27" s="41">
        <f>SUM(D29:D30)</f>
        <v>4670000</v>
      </c>
      <c r="E27" s="102"/>
      <c r="F27" s="34">
        <v>9</v>
      </c>
    </row>
    <row r="28" spans="1:6" ht="10.5" customHeight="1">
      <c r="A28" s="25"/>
      <c r="B28" s="55"/>
      <c r="C28" s="56"/>
      <c r="D28" s="41"/>
      <c r="E28" s="102"/>
      <c r="F28" s="34"/>
    </row>
    <row r="29" spans="1:6" ht="15.75">
      <c r="A29" s="25"/>
      <c r="B29" s="57" t="s">
        <v>90</v>
      </c>
      <c r="C29" s="58" t="s">
        <v>445</v>
      </c>
      <c r="D29" s="48">
        <v>2000000</v>
      </c>
      <c r="E29" s="102"/>
      <c r="F29" s="34"/>
    </row>
    <row r="30" spans="1:6" ht="15.75">
      <c r="A30" s="25"/>
      <c r="B30" s="57" t="s">
        <v>91</v>
      </c>
      <c r="C30" s="58" t="s">
        <v>446</v>
      </c>
      <c r="D30" s="48">
        <v>2670000</v>
      </c>
      <c r="E30" s="102"/>
      <c r="F30" s="34"/>
    </row>
    <row r="31" spans="1:6" ht="10.5" customHeight="1">
      <c r="A31" s="26"/>
      <c r="B31" s="59"/>
      <c r="C31" s="60"/>
      <c r="D31" s="48"/>
      <c r="E31" s="102"/>
      <c r="F31" s="34"/>
    </row>
    <row r="32" spans="1:6" ht="16.5">
      <c r="A32" s="26"/>
      <c r="B32" s="59"/>
      <c r="C32" s="61" t="s">
        <v>447</v>
      </c>
      <c r="D32" s="41">
        <f>D34+D51+D56+D67</f>
        <v>25491000</v>
      </c>
      <c r="E32" s="102"/>
      <c r="F32" s="34"/>
    </row>
    <row r="33" spans="1:6" ht="10.5" customHeight="1">
      <c r="A33" s="26"/>
      <c r="B33" s="59"/>
      <c r="C33" s="61"/>
      <c r="D33" s="41"/>
      <c r="E33" s="102"/>
      <c r="F33" s="34"/>
    </row>
    <row r="34" spans="1:6" ht="16.5">
      <c r="A34" s="27" t="s">
        <v>73</v>
      </c>
      <c r="B34" s="55" t="s">
        <v>0</v>
      </c>
      <c r="C34" s="50" t="s">
        <v>474</v>
      </c>
      <c r="D34" s="41">
        <f>SUM(D37:D49)</f>
        <v>21845000</v>
      </c>
      <c r="E34" s="102"/>
      <c r="F34" s="34">
        <v>10</v>
      </c>
    </row>
    <row r="35" spans="1:6" ht="15" customHeight="1">
      <c r="A35" s="24"/>
      <c r="B35" s="57" t="s">
        <v>0</v>
      </c>
      <c r="C35" s="42"/>
      <c r="D35" s="41">
        <v>6510000</v>
      </c>
      <c r="E35" s="102" t="s">
        <v>1</v>
      </c>
      <c r="F35" s="34"/>
    </row>
    <row r="36" spans="1:6" ht="10.5" customHeight="1">
      <c r="A36" s="24"/>
      <c r="B36" s="57"/>
      <c r="C36" s="51"/>
      <c r="D36" s="41"/>
      <c r="E36" s="102"/>
      <c r="F36" s="34"/>
    </row>
    <row r="37" spans="1:6" ht="14.25">
      <c r="A37" s="24"/>
      <c r="B37" s="57" t="s">
        <v>96</v>
      </c>
      <c r="C37" s="53" t="s">
        <v>19</v>
      </c>
      <c r="D37" s="62">
        <v>9280000</v>
      </c>
      <c r="E37" s="156"/>
      <c r="F37" s="34"/>
    </row>
    <row r="38" spans="1:6" ht="14.25">
      <c r="A38" s="24"/>
      <c r="B38" s="57" t="s">
        <v>97</v>
      </c>
      <c r="C38" s="63" t="s">
        <v>94</v>
      </c>
      <c r="D38" s="48">
        <v>3000000</v>
      </c>
      <c r="E38" s="102"/>
      <c r="F38" s="34"/>
    </row>
    <row r="39" spans="1:6" ht="14.25">
      <c r="A39" s="24"/>
      <c r="B39" s="57" t="s">
        <v>98</v>
      </c>
      <c r="C39" s="53" t="s">
        <v>20</v>
      </c>
      <c r="D39" s="48">
        <v>1800000</v>
      </c>
      <c r="E39" s="102"/>
      <c r="F39" s="34"/>
    </row>
    <row r="40" spans="1:6" ht="14.25">
      <c r="A40" s="24"/>
      <c r="B40" s="57" t="s">
        <v>99</v>
      </c>
      <c r="C40" s="53" t="s">
        <v>475</v>
      </c>
      <c r="D40" s="48">
        <v>1500000</v>
      </c>
      <c r="E40" s="102"/>
      <c r="F40" s="34"/>
    </row>
    <row r="41" spans="1:6" ht="14.25">
      <c r="A41" s="24"/>
      <c r="B41" s="57" t="s">
        <v>100</v>
      </c>
      <c r="C41" s="53" t="s">
        <v>24</v>
      </c>
      <c r="D41" s="48">
        <v>200000</v>
      </c>
      <c r="E41" s="102"/>
      <c r="F41" s="34"/>
    </row>
    <row r="42" spans="1:6" ht="14.25">
      <c r="A42" s="24"/>
      <c r="B42" s="57" t="s">
        <v>101</v>
      </c>
      <c r="C42" s="58" t="s">
        <v>33</v>
      </c>
      <c r="D42" s="48">
        <v>172000</v>
      </c>
      <c r="E42" s="102"/>
      <c r="F42" s="34"/>
    </row>
    <row r="43" spans="1:6" ht="14.25">
      <c r="A43" s="24"/>
      <c r="B43" s="57" t="s">
        <v>102</v>
      </c>
      <c r="C43" s="58" t="s">
        <v>34</v>
      </c>
      <c r="D43" s="48">
        <v>154000</v>
      </c>
      <c r="E43" s="102"/>
      <c r="F43" s="34"/>
    </row>
    <row r="44" spans="1:6" ht="14.25">
      <c r="A44" s="24"/>
      <c r="B44" s="57" t="s">
        <v>476</v>
      </c>
      <c r="C44" s="58" t="s">
        <v>35</v>
      </c>
      <c r="D44" s="48">
        <v>450000</v>
      </c>
      <c r="E44" s="102"/>
      <c r="F44" s="34"/>
    </row>
    <row r="45" spans="1:6" ht="14.25">
      <c r="A45" s="24"/>
      <c r="B45" s="57" t="s">
        <v>103</v>
      </c>
      <c r="C45" s="53" t="s">
        <v>21</v>
      </c>
      <c r="D45" s="48">
        <v>44000</v>
      </c>
      <c r="E45" s="102"/>
      <c r="F45" s="34"/>
    </row>
    <row r="46" spans="1:6" ht="14.25">
      <c r="A46" s="24"/>
      <c r="B46" s="57" t="s">
        <v>104</v>
      </c>
      <c r="C46" s="53" t="s">
        <v>55</v>
      </c>
      <c r="D46" s="48">
        <v>101000</v>
      </c>
      <c r="E46" s="102"/>
      <c r="F46" s="34"/>
    </row>
    <row r="47" spans="1:6" ht="14.25">
      <c r="A47" s="24"/>
      <c r="B47" s="57" t="s">
        <v>95</v>
      </c>
      <c r="C47" s="53" t="s">
        <v>105</v>
      </c>
      <c r="D47" s="48">
        <v>64000</v>
      </c>
      <c r="E47" s="102"/>
      <c r="F47" s="34"/>
    </row>
    <row r="48" spans="1:6" ht="14.25">
      <c r="A48" s="24"/>
      <c r="B48" s="57" t="s">
        <v>106</v>
      </c>
      <c r="C48" s="53" t="s">
        <v>107</v>
      </c>
      <c r="D48" s="48">
        <v>80000</v>
      </c>
      <c r="E48" s="102"/>
      <c r="F48" s="34"/>
    </row>
    <row r="49" spans="1:6" ht="14.25">
      <c r="A49" s="24"/>
      <c r="B49" s="57" t="s">
        <v>477</v>
      </c>
      <c r="C49" s="53" t="s">
        <v>108</v>
      </c>
      <c r="D49" s="48">
        <v>5000000</v>
      </c>
      <c r="E49" s="102"/>
      <c r="F49" s="34"/>
    </row>
    <row r="50" spans="1:6" ht="10.5" customHeight="1">
      <c r="A50" s="24"/>
      <c r="B50" s="57"/>
      <c r="C50" s="51"/>
      <c r="D50" s="48"/>
      <c r="E50" s="102"/>
      <c r="F50" s="34"/>
    </row>
    <row r="51" spans="1:6" ht="16.5">
      <c r="A51" s="28" t="s">
        <v>93</v>
      </c>
      <c r="B51" s="57"/>
      <c r="C51" s="64" t="s">
        <v>92</v>
      </c>
      <c r="D51" s="41">
        <f>SUM(D53:D54)</f>
        <v>146000</v>
      </c>
      <c r="E51" s="102"/>
      <c r="F51" s="34">
        <v>10</v>
      </c>
    </row>
    <row r="52" spans="1:6" ht="10.5" customHeight="1">
      <c r="A52" s="29"/>
      <c r="B52" s="57"/>
      <c r="C52" s="65"/>
      <c r="D52" s="41"/>
      <c r="E52" s="102"/>
      <c r="F52" s="34"/>
    </row>
    <row r="53" spans="1:6" ht="14.25">
      <c r="A53" s="24"/>
      <c r="B53" s="57" t="s">
        <v>109</v>
      </c>
      <c r="C53" s="53" t="s">
        <v>111</v>
      </c>
      <c r="D53" s="48">
        <v>50000</v>
      </c>
      <c r="E53" s="102"/>
      <c r="F53" s="34"/>
    </row>
    <row r="54" spans="1:6" ht="14.25">
      <c r="A54" s="24"/>
      <c r="B54" s="57" t="s">
        <v>110</v>
      </c>
      <c r="C54" s="53" t="s">
        <v>112</v>
      </c>
      <c r="D54" s="48">
        <v>96000</v>
      </c>
      <c r="E54" s="102"/>
      <c r="F54" s="34"/>
    </row>
    <row r="55" spans="1:6" ht="10.5" customHeight="1">
      <c r="A55" s="24"/>
      <c r="B55" s="57"/>
      <c r="C55" s="51"/>
      <c r="D55" s="48"/>
      <c r="E55" s="102"/>
      <c r="F55" s="34"/>
    </row>
    <row r="56" spans="1:6" ht="16.5">
      <c r="A56" s="30" t="s">
        <v>113</v>
      </c>
      <c r="B56" s="57"/>
      <c r="C56" s="50" t="s">
        <v>6</v>
      </c>
      <c r="D56" s="41">
        <f>SUM(D58:D65)</f>
        <v>1000000</v>
      </c>
      <c r="E56" s="102"/>
      <c r="F56" s="34">
        <v>11</v>
      </c>
    </row>
    <row r="57" spans="1:6" ht="9" customHeight="1">
      <c r="A57" s="31"/>
      <c r="B57" s="57"/>
      <c r="C57" s="56"/>
      <c r="D57" s="41"/>
      <c r="E57" s="102"/>
      <c r="F57" s="34"/>
    </row>
    <row r="58" spans="1:6" ht="14.25">
      <c r="A58" s="24"/>
      <c r="B58" s="66" t="s">
        <v>114</v>
      </c>
      <c r="C58" s="67" t="s">
        <v>115</v>
      </c>
      <c r="D58" s="48">
        <v>635000</v>
      </c>
      <c r="E58" s="102"/>
      <c r="F58" s="34"/>
    </row>
    <row r="59" spans="1:6" ht="14.25">
      <c r="A59" s="24"/>
      <c r="B59" s="66" t="s">
        <v>478</v>
      </c>
      <c r="C59" s="67" t="s">
        <v>116</v>
      </c>
      <c r="D59" s="48">
        <v>65000</v>
      </c>
      <c r="E59" s="102"/>
      <c r="F59" s="34"/>
    </row>
    <row r="60" spans="1:6" ht="14.25">
      <c r="A60" s="24"/>
      <c r="B60" s="66" t="s">
        <v>117</v>
      </c>
      <c r="C60" s="67" t="s">
        <v>118</v>
      </c>
      <c r="D60" s="48">
        <v>20000</v>
      </c>
      <c r="E60" s="102"/>
      <c r="F60" s="34"/>
    </row>
    <row r="61" spans="1:6" ht="14.25">
      <c r="A61" s="24"/>
      <c r="B61" s="66" t="s">
        <v>119</v>
      </c>
      <c r="C61" s="67" t="s">
        <v>120</v>
      </c>
      <c r="D61" s="48">
        <v>150000</v>
      </c>
      <c r="E61" s="102"/>
      <c r="F61" s="34"/>
    </row>
    <row r="62" spans="1:6" ht="14.25">
      <c r="A62" s="24"/>
      <c r="B62" s="66" t="s">
        <v>121</v>
      </c>
      <c r="C62" s="67" t="s">
        <v>122</v>
      </c>
      <c r="D62" s="48">
        <v>40000</v>
      </c>
      <c r="E62" s="102"/>
      <c r="F62" s="34"/>
    </row>
    <row r="63" spans="1:6" ht="14.25">
      <c r="A63" s="24"/>
      <c r="B63" s="66" t="s">
        <v>123</v>
      </c>
      <c r="C63" s="67" t="s">
        <v>124</v>
      </c>
      <c r="D63" s="48">
        <v>20000</v>
      </c>
      <c r="E63" s="102"/>
      <c r="F63" s="34"/>
    </row>
    <row r="64" spans="1:6" ht="14.25">
      <c r="A64" s="24"/>
      <c r="B64" s="66" t="s">
        <v>125</v>
      </c>
      <c r="C64" s="67" t="s">
        <v>126</v>
      </c>
      <c r="D64" s="48">
        <v>40000</v>
      </c>
      <c r="E64" s="102"/>
      <c r="F64" s="34"/>
    </row>
    <row r="65" spans="1:6" ht="14.25">
      <c r="A65" s="24"/>
      <c r="B65" s="66" t="s">
        <v>127</v>
      </c>
      <c r="C65" s="67" t="s">
        <v>128</v>
      </c>
      <c r="D65" s="48">
        <v>30000</v>
      </c>
      <c r="E65" s="102"/>
      <c r="F65" s="34"/>
    </row>
    <row r="66" spans="1:6" ht="10.5" customHeight="1">
      <c r="A66" s="24"/>
      <c r="B66" s="57"/>
      <c r="C66" s="51"/>
      <c r="D66" s="48"/>
      <c r="E66" s="102"/>
      <c r="F66" s="34"/>
    </row>
    <row r="67" spans="1:6" ht="16.5">
      <c r="A67" s="28" t="s">
        <v>132</v>
      </c>
      <c r="B67" s="55"/>
      <c r="C67" s="44" t="s">
        <v>129</v>
      </c>
      <c r="D67" s="41">
        <f>D69</f>
        <v>2500000</v>
      </c>
      <c r="E67" s="102"/>
      <c r="F67" s="34">
        <v>11</v>
      </c>
    </row>
    <row r="68" spans="1:6" ht="10.5" customHeight="1">
      <c r="A68" s="29"/>
      <c r="B68" s="55"/>
      <c r="C68" s="61"/>
      <c r="D68" s="41"/>
      <c r="E68" s="102"/>
      <c r="F68" s="34"/>
    </row>
    <row r="69" spans="1:6" ht="14.25">
      <c r="A69" s="24"/>
      <c r="B69" s="57" t="s">
        <v>130</v>
      </c>
      <c r="C69" s="53" t="s">
        <v>131</v>
      </c>
      <c r="D69" s="48">
        <v>2500000</v>
      </c>
      <c r="E69" s="102"/>
      <c r="F69" s="34"/>
    </row>
    <row r="70" spans="1:6" ht="10.5" customHeight="1">
      <c r="A70" s="24"/>
      <c r="B70" s="57"/>
      <c r="C70" s="51"/>
      <c r="D70" s="48"/>
      <c r="E70" s="102"/>
      <c r="F70" s="34"/>
    </row>
    <row r="71" spans="1:6" ht="16.5">
      <c r="A71" s="28" t="s">
        <v>134</v>
      </c>
      <c r="B71" s="55" t="s">
        <v>0</v>
      </c>
      <c r="C71" s="44" t="s">
        <v>133</v>
      </c>
      <c r="D71" s="41">
        <v>10000000</v>
      </c>
      <c r="E71" s="102"/>
      <c r="F71" s="34">
        <v>11</v>
      </c>
    </row>
    <row r="72" spans="1:6" ht="15" customHeight="1">
      <c r="A72" s="29"/>
      <c r="B72" s="55"/>
      <c r="C72" s="42"/>
      <c r="D72" s="41">
        <v>10000000</v>
      </c>
      <c r="E72" s="102" t="s">
        <v>1</v>
      </c>
      <c r="F72" s="34"/>
    </row>
    <row r="73" spans="1:6" ht="15.75">
      <c r="A73" s="23"/>
      <c r="B73" s="57" t="s">
        <v>135</v>
      </c>
      <c r="C73" s="58" t="s">
        <v>136</v>
      </c>
      <c r="D73" s="48">
        <v>10000000</v>
      </c>
      <c r="E73" s="102"/>
      <c r="F73" s="34"/>
    </row>
    <row r="74" spans="1:6" ht="9.75" customHeight="1">
      <c r="A74" s="32"/>
      <c r="B74" s="68"/>
      <c r="C74" s="69"/>
      <c r="D74" s="70"/>
      <c r="E74" s="157"/>
      <c r="F74" s="35"/>
    </row>
    <row r="75" spans="1:4" ht="15">
      <c r="A75" s="6"/>
      <c r="B75" s="17"/>
      <c r="C75" s="7" t="s">
        <v>2</v>
      </c>
      <c r="D75" s="12"/>
    </row>
    <row r="76" spans="1:6" ht="15.75">
      <c r="A76" s="188"/>
      <c r="B76" s="190"/>
      <c r="C76" s="193"/>
      <c r="D76" s="195" t="s">
        <v>68</v>
      </c>
      <c r="E76" s="198"/>
      <c r="F76" s="8" t="s">
        <v>504</v>
      </c>
    </row>
    <row r="77" spans="1:6" ht="15.75">
      <c r="A77" s="186" t="s">
        <v>50</v>
      </c>
      <c r="B77" s="191" t="s">
        <v>4</v>
      </c>
      <c r="C77" s="187" t="s">
        <v>18</v>
      </c>
      <c r="D77" s="196" t="s">
        <v>22</v>
      </c>
      <c r="E77" s="199"/>
      <c r="F77" s="9" t="s">
        <v>12</v>
      </c>
    </row>
    <row r="78" spans="1:6" ht="15.75">
      <c r="A78" s="189" t="s">
        <v>17</v>
      </c>
      <c r="B78" s="192" t="s">
        <v>51</v>
      </c>
      <c r="C78" s="194"/>
      <c r="D78" s="197" t="s">
        <v>69</v>
      </c>
      <c r="E78" s="200"/>
      <c r="F78" s="10" t="s">
        <v>13</v>
      </c>
    </row>
    <row r="79" spans="1:6" ht="14.25">
      <c r="A79" s="160"/>
      <c r="B79" s="76"/>
      <c r="C79" s="77"/>
      <c r="D79" s="78"/>
      <c r="E79" s="155"/>
      <c r="F79" s="161"/>
    </row>
    <row r="80" spans="1:6" ht="16.5">
      <c r="A80" s="162" t="s">
        <v>74</v>
      </c>
      <c r="B80" s="163" t="s">
        <v>0</v>
      </c>
      <c r="C80" s="50" t="s">
        <v>138</v>
      </c>
      <c r="D80" s="41">
        <f>D85+D119+D135+D155+D173+D204+D209+D218+D223</f>
        <v>45883000</v>
      </c>
      <c r="E80" s="102"/>
      <c r="F80" s="164" t="s">
        <v>329</v>
      </c>
    </row>
    <row r="81" spans="1:6" ht="15">
      <c r="A81" s="165"/>
      <c r="B81" s="79"/>
      <c r="C81" s="42"/>
      <c r="D81" s="41">
        <v>150000</v>
      </c>
      <c r="E81" s="102" t="s">
        <v>1</v>
      </c>
      <c r="F81" s="166"/>
    </row>
    <row r="82" spans="1:6" ht="11.25" customHeight="1">
      <c r="A82" s="165"/>
      <c r="B82" s="79"/>
      <c r="C82" s="110"/>
      <c r="D82" s="41"/>
      <c r="E82" s="102"/>
      <c r="F82" s="166"/>
    </row>
    <row r="83" spans="1:6" ht="16.5">
      <c r="A83" s="167"/>
      <c r="B83" s="79"/>
      <c r="C83" s="50" t="s">
        <v>27</v>
      </c>
      <c r="D83" s="41">
        <f>SUM(D85+D119)</f>
        <v>15423000</v>
      </c>
      <c r="E83" s="102"/>
      <c r="F83" s="168" t="s">
        <v>334</v>
      </c>
    </row>
    <row r="84" spans="1:6" ht="15">
      <c r="A84" s="167"/>
      <c r="B84" s="55"/>
      <c r="C84" s="81"/>
      <c r="D84" s="41"/>
      <c r="E84" s="102"/>
      <c r="F84" s="168"/>
    </row>
    <row r="85" spans="1:6" ht="15.75">
      <c r="A85" s="169"/>
      <c r="B85" s="55"/>
      <c r="C85" s="56" t="s">
        <v>28</v>
      </c>
      <c r="D85" s="41">
        <f>D87+D98+D104+D111</f>
        <v>13357000</v>
      </c>
      <c r="E85" s="102"/>
      <c r="F85" s="168" t="s">
        <v>331</v>
      </c>
    </row>
    <row r="86" spans="1:6" ht="15">
      <c r="A86" s="169"/>
      <c r="B86" s="55"/>
      <c r="C86" s="110"/>
      <c r="D86" s="41"/>
      <c r="E86" s="102"/>
      <c r="F86" s="164"/>
    </row>
    <row r="87" spans="1:6" ht="15">
      <c r="A87" s="169"/>
      <c r="B87" s="83" t="s">
        <v>139</v>
      </c>
      <c r="C87" s="84" t="s">
        <v>38</v>
      </c>
      <c r="D87" s="41">
        <f>SUM(D89:D96)</f>
        <v>5368000</v>
      </c>
      <c r="E87" s="102"/>
      <c r="F87" s="164"/>
    </row>
    <row r="88" spans="1:6" ht="10.5" customHeight="1">
      <c r="A88" s="169"/>
      <c r="B88" s="85"/>
      <c r="C88" s="86"/>
      <c r="D88" s="87"/>
      <c r="E88" s="159"/>
      <c r="F88" s="164"/>
    </row>
    <row r="89" spans="1:6" ht="14.25">
      <c r="A89" s="169"/>
      <c r="B89" s="88" t="s">
        <v>140</v>
      </c>
      <c r="C89" s="115" t="s">
        <v>358</v>
      </c>
      <c r="D89" s="48">
        <v>1675000</v>
      </c>
      <c r="E89" s="102"/>
      <c r="F89" s="164"/>
    </row>
    <row r="90" spans="1:6" ht="12.75" customHeight="1">
      <c r="A90" s="169"/>
      <c r="B90" s="88" t="s">
        <v>141</v>
      </c>
      <c r="C90" s="90" t="s">
        <v>479</v>
      </c>
      <c r="D90" s="48">
        <v>97000</v>
      </c>
      <c r="E90" s="102"/>
      <c r="F90" s="164"/>
    </row>
    <row r="91" spans="1:6" ht="14.25">
      <c r="A91" s="169"/>
      <c r="B91" s="88"/>
      <c r="C91" s="99" t="s">
        <v>480</v>
      </c>
      <c r="D91" s="48"/>
      <c r="E91" s="102"/>
      <c r="F91" s="164"/>
    </row>
    <row r="92" spans="1:6" ht="14.25">
      <c r="A92" s="169"/>
      <c r="B92" s="88"/>
      <c r="C92" s="99" t="s">
        <v>481</v>
      </c>
      <c r="D92" s="48"/>
      <c r="E92" s="102"/>
      <c r="F92" s="164"/>
    </row>
    <row r="93" spans="1:6" ht="14.25">
      <c r="A93" s="169"/>
      <c r="B93" s="88" t="s">
        <v>142</v>
      </c>
      <c r="C93" s="58" t="s">
        <v>146</v>
      </c>
      <c r="D93" s="48">
        <v>716000</v>
      </c>
      <c r="E93" s="102"/>
      <c r="F93" s="164"/>
    </row>
    <row r="94" spans="1:6" ht="14.25">
      <c r="A94" s="169"/>
      <c r="B94" s="88" t="s">
        <v>143</v>
      </c>
      <c r="C94" s="58" t="s">
        <v>147</v>
      </c>
      <c r="D94" s="48">
        <v>286000</v>
      </c>
      <c r="E94" s="102"/>
      <c r="F94" s="164"/>
    </row>
    <row r="95" spans="1:6" ht="14.25">
      <c r="A95" s="169"/>
      <c r="B95" s="88" t="s">
        <v>144</v>
      </c>
      <c r="C95" s="58" t="s">
        <v>148</v>
      </c>
      <c r="D95" s="48">
        <v>1877000</v>
      </c>
      <c r="E95" s="102"/>
      <c r="F95" s="164"/>
    </row>
    <row r="96" spans="1:6" ht="14.25">
      <c r="A96" s="169"/>
      <c r="B96" s="88" t="s">
        <v>145</v>
      </c>
      <c r="C96" s="140" t="s">
        <v>149</v>
      </c>
      <c r="D96" s="48">
        <v>717000</v>
      </c>
      <c r="E96" s="102"/>
      <c r="F96" s="164"/>
    </row>
    <row r="97" spans="1:6" ht="12" customHeight="1">
      <c r="A97" s="169"/>
      <c r="B97" s="88"/>
      <c r="C97" s="170"/>
      <c r="D97" s="48"/>
      <c r="E97" s="102"/>
      <c r="F97" s="164"/>
    </row>
    <row r="98" spans="1:6" ht="15">
      <c r="A98" s="169"/>
      <c r="B98" s="83" t="s">
        <v>150</v>
      </c>
      <c r="C98" s="84" t="s">
        <v>36</v>
      </c>
      <c r="D98" s="41">
        <f>SUM(D100:D102)</f>
        <v>2741000</v>
      </c>
      <c r="E98" s="102"/>
      <c r="F98" s="164"/>
    </row>
    <row r="99" spans="1:6" ht="12.75" customHeight="1">
      <c r="A99" s="169"/>
      <c r="B99" s="85"/>
      <c r="C99" s="86"/>
      <c r="D99" s="87"/>
      <c r="E99" s="159"/>
      <c r="F99" s="164"/>
    </row>
    <row r="100" spans="1:6" ht="14.25">
      <c r="A100" s="169"/>
      <c r="B100" s="88" t="s">
        <v>151</v>
      </c>
      <c r="C100" s="58" t="s">
        <v>37</v>
      </c>
      <c r="D100" s="48">
        <v>309000</v>
      </c>
      <c r="E100" s="102"/>
      <c r="F100" s="164"/>
    </row>
    <row r="101" spans="1:6" ht="14.25">
      <c r="A101" s="169"/>
      <c r="B101" s="88" t="s">
        <v>152</v>
      </c>
      <c r="C101" s="58" t="s">
        <v>164</v>
      </c>
      <c r="D101" s="48">
        <v>2308000</v>
      </c>
      <c r="E101" s="102"/>
      <c r="F101" s="164"/>
    </row>
    <row r="102" spans="1:6" ht="14.25">
      <c r="A102" s="169"/>
      <c r="B102" s="88" t="s">
        <v>153</v>
      </c>
      <c r="C102" s="140" t="s">
        <v>165</v>
      </c>
      <c r="D102" s="48">
        <v>124000</v>
      </c>
      <c r="E102" s="102"/>
      <c r="F102" s="164"/>
    </row>
    <row r="103" spans="1:6" ht="11.25" customHeight="1">
      <c r="A103" s="169"/>
      <c r="B103" s="88"/>
      <c r="C103" s="170"/>
      <c r="D103" s="48"/>
      <c r="E103" s="102"/>
      <c r="F103" s="164"/>
    </row>
    <row r="104" spans="1:6" ht="15">
      <c r="A104" s="169"/>
      <c r="B104" s="83" t="s">
        <v>154</v>
      </c>
      <c r="C104" s="171" t="s">
        <v>39</v>
      </c>
      <c r="D104" s="41">
        <f>D106+D107+D108+D109</f>
        <v>3690000</v>
      </c>
      <c r="E104" s="102"/>
      <c r="F104" s="164"/>
    </row>
    <row r="105" spans="1:6" ht="12" customHeight="1">
      <c r="A105" s="169"/>
      <c r="B105" s="85"/>
      <c r="C105" s="172"/>
      <c r="D105" s="87"/>
      <c r="E105" s="159"/>
      <c r="F105" s="164"/>
    </row>
    <row r="106" spans="1:6" ht="14.25">
      <c r="A106" s="169"/>
      <c r="B106" s="88" t="s">
        <v>155</v>
      </c>
      <c r="C106" s="173" t="s">
        <v>166</v>
      </c>
      <c r="D106" s="48">
        <v>681000</v>
      </c>
      <c r="E106" s="102"/>
      <c r="F106" s="164"/>
    </row>
    <row r="107" spans="1:6" ht="14.25">
      <c r="A107" s="169"/>
      <c r="B107" s="88" t="s">
        <v>156</v>
      </c>
      <c r="C107" s="173" t="s">
        <v>167</v>
      </c>
      <c r="D107" s="48">
        <v>90000</v>
      </c>
      <c r="E107" s="102"/>
      <c r="F107" s="164"/>
    </row>
    <row r="108" spans="1:6" ht="14.25">
      <c r="A108" s="169"/>
      <c r="B108" s="88" t="s">
        <v>157</v>
      </c>
      <c r="C108" s="173" t="s">
        <v>168</v>
      </c>
      <c r="D108" s="48">
        <v>114000</v>
      </c>
      <c r="E108" s="102"/>
      <c r="F108" s="164"/>
    </row>
    <row r="109" spans="1:6" ht="14.25">
      <c r="A109" s="169"/>
      <c r="B109" s="88" t="s">
        <v>158</v>
      </c>
      <c r="C109" s="173" t="s">
        <v>169</v>
      </c>
      <c r="D109" s="48">
        <v>2805000</v>
      </c>
      <c r="E109" s="102"/>
      <c r="F109" s="164"/>
    </row>
    <row r="110" spans="1:6" ht="11.25" customHeight="1">
      <c r="A110" s="169"/>
      <c r="B110" s="88"/>
      <c r="C110" s="174"/>
      <c r="D110" s="48"/>
      <c r="E110" s="102"/>
      <c r="F110" s="164"/>
    </row>
    <row r="111" spans="1:6" ht="15">
      <c r="A111" s="169"/>
      <c r="B111" s="83" t="s">
        <v>159</v>
      </c>
      <c r="C111" s="171" t="s">
        <v>30</v>
      </c>
      <c r="D111" s="41">
        <f>D113+D114+D116+D117</f>
        <v>1558000</v>
      </c>
      <c r="E111" s="102"/>
      <c r="F111" s="164"/>
    </row>
    <row r="112" spans="1:6" ht="12.75" customHeight="1">
      <c r="A112" s="169"/>
      <c r="B112" s="85"/>
      <c r="C112" s="171"/>
      <c r="D112" s="87"/>
      <c r="E112" s="159"/>
      <c r="F112" s="164"/>
    </row>
    <row r="113" spans="1:6" ht="14.25">
      <c r="A113" s="169"/>
      <c r="B113" s="88" t="s">
        <v>160</v>
      </c>
      <c r="C113" s="175" t="s">
        <v>170</v>
      </c>
      <c r="D113" s="48">
        <v>759000</v>
      </c>
      <c r="E113" s="102"/>
      <c r="F113" s="164"/>
    </row>
    <row r="114" spans="1:6" ht="14.25">
      <c r="A114" s="169"/>
      <c r="B114" s="88" t="s">
        <v>161</v>
      </c>
      <c r="C114" s="140" t="s">
        <v>373</v>
      </c>
      <c r="D114" s="48">
        <v>156000</v>
      </c>
      <c r="E114" s="102"/>
      <c r="F114" s="164"/>
    </row>
    <row r="115" spans="1:6" ht="14.25">
      <c r="A115" s="169"/>
      <c r="B115" s="88"/>
      <c r="C115" s="146" t="s">
        <v>436</v>
      </c>
      <c r="D115" s="48"/>
      <c r="E115" s="102"/>
      <c r="F115" s="164"/>
    </row>
    <row r="116" spans="1:6" ht="14.25">
      <c r="A116" s="169"/>
      <c r="B116" s="88" t="s">
        <v>162</v>
      </c>
      <c r="C116" s="175" t="s">
        <v>171</v>
      </c>
      <c r="D116" s="48">
        <v>171000</v>
      </c>
      <c r="E116" s="102"/>
      <c r="F116" s="164"/>
    </row>
    <row r="117" spans="1:6" ht="14.25">
      <c r="A117" s="169"/>
      <c r="B117" s="88" t="s">
        <v>163</v>
      </c>
      <c r="C117" s="173" t="s">
        <v>172</v>
      </c>
      <c r="D117" s="48">
        <v>472000</v>
      </c>
      <c r="E117" s="102"/>
      <c r="F117" s="164"/>
    </row>
    <row r="118" spans="1:6" ht="12.75" customHeight="1">
      <c r="A118" s="169"/>
      <c r="B118" s="57"/>
      <c r="C118" s="114"/>
      <c r="D118" s="48"/>
      <c r="E118" s="102"/>
      <c r="F118" s="164"/>
    </row>
    <row r="119" spans="1:7" s="2" customFormat="1" ht="15.75">
      <c r="A119" s="169"/>
      <c r="B119" s="55"/>
      <c r="C119" s="185" t="s">
        <v>26</v>
      </c>
      <c r="D119" s="41">
        <f>D121+D128+D130+D132</f>
        <v>2066000</v>
      </c>
      <c r="E119" s="102"/>
      <c r="F119" s="168" t="s">
        <v>332</v>
      </c>
      <c r="G119" s="5"/>
    </row>
    <row r="120" spans="1:7" s="2" customFormat="1" ht="15">
      <c r="A120" s="169"/>
      <c r="B120" s="55"/>
      <c r="C120" s="82"/>
      <c r="D120" s="41"/>
      <c r="E120" s="102"/>
      <c r="F120" s="164"/>
      <c r="G120" s="5"/>
    </row>
    <row r="121" spans="1:7" s="2" customFormat="1" ht="15">
      <c r="A121" s="169"/>
      <c r="B121" s="83" t="s">
        <v>173</v>
      </c>
      <c r="C121" s="171" t="s">
        <v>40</v>
      </c>
      <c r="D121" s="41">
        <f>D123+D125</f>
        <v>1660000</v>
      </c>
      <c r="E121" s="102"/>
      <c r="F121" s="164"/>
      <c r="G121" s="5"/>
    </row>
    <row r="122" spans="1:7" s="2" customFormat="1" ht="15">
      <c r="A122" s="169"/>
      <c r="B122" s="85"/>
      <c r="C122" s="172"/>
      <c r="D122" s="87"/>
      <c r="E122" s="159"/>
      <c r="F122" s="164"/>
      <c r="G122" s="5"/>
    </row>
    <row r="123" spans="1:7" s="2" customFormat="1" ht="14.25">
      <c r="A123" s="169"/>
      <c r="B123" s="88" t="s">
        <v>174</v>
      </c>
      <c r="C123" s="176" t="s">
        <v>483</v>
      </c>
      <c r="D123" s="48">
        <v>864000</v>
      </c>
      <c r="E123" s="102"/>
      <c r="F123" s="164"/>
      <c r="G123" s="5"/>
    </row>
    <row r="124" spans="1:7" s="2" customFormat="1" ht="14.25">
      <c r="A124" s="169"/>
      <c r="B124" s="88"/>
      <c r="C124" s="177" t="s">
        <v>444</v>
      </c>
      <c r="D124" s="48"/>
      <c r="E124" s="102"/>
      <c r="F124" s="164"/>
      <c r="G124" s="5"/>
    </row>
    <row r="125" spans="1:6" ht="14.25" customHeight="1">
      <c r="A125" s="169"/>
      <c r="B125" s="88" t="s">
        <v>175</v>
      </c>
      <c r="C125" s="176" t="s">
        <v>482</v>
      </c>
      <c r="D125" s="48">
        <v>796000</v>
      </c>
      <c r="E125" s="102"/>
      <c r="F125" s="164"/>
    </row>
    <row r="126" spans="1:6" ht="14.25" customHeight="1">
      <c r="A126" s="169"/>
      <c r="B126" s="88"/>
      <c r="C126" s="178" t="s">
        <v>348</v>
      </c>
      <c r="D126" s="48"/>
      <c r="E126" s="102"/>
      <c r="F126" s="164"/>
    </row>
    <row r="127" spans="1:6" ht="12" customHeight="1">
      <c r="A127" s="169"/>
      <c r="B127" s="88"/>
      <c r="C127" s="176"/>
      <c r="D127" s="48"/>
      <c r="E127" s="102"/>
      <c r="F127" s="164"/>
    </row>
    <row r="128" spans="1:6" ht="14.25" customHeight="1">
      <c r="A128" s="169"/>
      <c r="B128" s="83" t="s">
        <v>176</v>
      </c>
      <c r="C128" s="86" t="s">
        <v>437</v>
      </c>
      <c r="D128" s="41">
        <v>129000</v>
      </c>
      <c r="E128" s="102"/>
      <c r="F128" s="164"/>
    </row>
    <row r="129" spans="1:6" ht="14.25" customHeight="1">
      <c r="A129" s="169"/>
      <c r="B129" s="85"/>
      <c r="C129" s="111"/>
      <c r="D129" s="87"/>
      <c r="E129" s="159"/>
      <c r="F129" s="164"/>
    </row>
    <row r="130" spans="1:6" ht="15">
      <c r="A130" s="169"/>
      <c r="B130" s="83" t="s">
        <v>177</v>
      </c>
      <c r="C130" s="86" t="s">
        <v>438</v>
      </c>
      <c r="D130" s="41">
        <v>143000</v>
      </c>
      <c r="E130" s="102"/>
      <c r="F130" s="164"/>
    </row>
    <row r="131" spans="1:6" ht="15">
      <c r="A131" s="169"/>
      <c r="B131" s="85"/>
      <c r="C131" s="111"/>
      <c r="D131" s="87"/>
      <c r="E131" s="159"/>
      <c r="F131" s="164"/>
    </row>
    <row r="132" spans="1:6" ht="15">
      <c r="A132" s="169"/>
      <c r="B132" s="83" t="s">
        <v>178</v>
      </c>
      <c r="C132" s="172" t="s">
        <v>439</v>
      </c>
      <c r="D132" s="41">
        <v>134000</v>
      </c>
      <c r="E132" s="102"/>
      <c r="F132" s="164"/>
    </row>
    <row r="133" spans="1:6" ht="14.25">
      <c r="A133" s="169"/>
      <c r="B133" s="57"/>
      <c r="C133" s="131" t="s">
        <v>374</v>
      </c>
      <c r="D133" s="48"/>
      <c r="E133" s="102"/>
      <c r="F133" s="164"/>
    </row>
    <row r="134" spans="1:6" ht="12" customHeight="1">
      <c r="A134" s="169"/>
      <c r="B134" s="57"/>
      <c r="C134" s="120"/>
      <c r="D134" s="48"/>
      <c r="E134" s="102"/>
      <c r="F134" s="164"/>
    </row>
    <row r="135" spans="1:6" ht="15.75">
      <c r="A135" s="169"/>
      <c r="B135" s="55"/>
      <c r="C135" s="117" t="s">
        <v>179</v>
      </c>
      <c r="D135" s="41">
        <f>D137</f>
        <v>794000</v>
      </c>
      <c r="E135" s="102"/>
      <c r="F135" s="168" t="s">
        <v>333</v>
      </c>
    </row>
    <row r="136" spans="1:6" ht="12" customHeight="1">
      <c r="A136" s="169"/>
      <c r="B136" s="57"/>
      <c r="C136" s="117"/>
      <c r="D136" s="48"/>
      <c r="E136" s="102"/>
      <c r="F136" s="164"/>
    </row>
    <row r="137" spans="1:6" ht="15">
      <c r="A137" s="169"/>
      <c r="B137" s="141" t="s">
        <v>180</v>
      </c>
      <c r="C137" s="137" t="s">
        <v>48</v>
      </c>
      <c r="D137" s="41">
        <f>D139+D141+D144+D145+D147</f>
        <v>794000</v>
      </c>
      <c r="E137" s="102"/>
      <c r="F137" s="164"/>
    </row>
    <row r="138" spans="1:6" ht="15">
      <c r="A138" s="169"/>
      <c r="B138" s="142"/>
      <c r="C138" s="95"/>
      <c r="D138" s="87"/>
      <c r="E138" s="159"/>
      <c r="F138" s="164"/>
    </row>
    <row r="139" spans="1:6" ht="14.25">
      <c r="A139" s="169"/>
      <c r="B139" s="143" t="s">
        <v>181</v>
      </c>
      <c r="C139" s="173" t="s">
        <v>363</v>
      </c>
      <c r="D139" s="48">
        <v>45000</v>
      </c>
      <c r="E139" s="102"/>
      <c r="F139" s="164"/>
    </row>
    <row r="140" spans="1:6" ht="14.25">
      <c r="A140" s="169"/>
      <c r="B140" s="143"/>
      <c r="C140" s="179" t="s">
        <v>364</v>
      </c>
      <c r="D140" s="48"/>
      <c r="E140" s="102"/>
      <c r="F140" s="164"/>
    </row>
    <row r="141" spans="1:6" ht="14.25">
      <c r="A141" s="169"/>
      <c r="B141" s="143" t="s">
        <v>182</v>
      </c>
      <c r="C141" s="180" t="s">
        <v>484</v>
      </c>
      <c r="D141" s="48">
        <v>142000</v>
      </c>
      <c r="E141" s="102"/>
      <c r="F141" s="164"/>
    </row>
    <row r="142" spans="1:6" ht="14.25">
      <c r="A142" s="169"/>
      <c r="B142" s="143"/>
      <c r="C142" s="179" t="s">
        <v>361</v>
      </c>
      <c r="D142" s="48"/>
      <c r="E142" s="102"/>
      <c r="F142" s="164"/>
    </row>
    <row r="143" spans="1:6" ht="14.25">
      <c r="A143" s="169"/>
      <c r="B143" s="143"/>
      <c r="C143" s="179" t="s">
        <v>362</v>
      </c>
      <c r="D143" s="48"/>
      <c r="E143" s="102"/>
      <c r="F143" s="164"/>
    </row>
    <row r="144" spans="1:6" ht="14.25">
      <c r="A144" s="169"/>
      <c r="B144" s="143" t="s">
        <v>183</v>
      </c>
      <c r="C144" s="180" t="s">
        <v>359</v>
      </c>
      <c r="D144" s="48">
        <v>152000</v>
      </c>
      <c r="E144" s="102"/>
      <c r="F144" s="164"/>
    </row>
    <row r="145" spans="1:6" ht="14.25">
      <c r="A145" s="169"/>
      <c r="B145" s="143" t="s">
        <v>184</v>
      </c>
      <c r="C145" s="180" t="s">
        <v>485</v>
      </c>
      <c r="D145" s="48">
        <v>113000</v>
      </c>
      <c r="E145" s="102"/>
      <c r="F145" s="164"/>
    </row>
    <row r="146" spans="1:6" ht="14.25">
      <c r="A146" s="169"/>
      <c r="B146" s="143"/>
      <c r="C146" s="179" t="s">
        <v>365</v>
      </c>
      <c r="D146" s="48"/>
      <c r="E146" s="102"/>
      <c r="F146" s="164"/>
    </row>
    <row r="147" spans="1:6" ht="14.25">
      <c r="A147" s="169"/>
      <c r="B147" s="143" t="s">
        <v>185</v>
      </c>
      <c r="C147" s="180" t="s">
        <v>360</v>
      </c>
      <c r="D147" s="48">
        <v>342000</v>
      </c>
      <c r="E147" s="102"/>
      <c r="F147" s="164"/>
    </row>
    <row r="148" spans="1:6" ht="14.25">
      <c r="A148" s="181"/>
      <c r="B148" s="182"/>
      <c r="C148" s="183"/>
      <c r="D148" s="124"/>
      <c r="E148" s="157"/>
      <c r="F148" s="184"/>
    </row>
    <row r="149" spans="1:7" s="2" customFormat="1" ht="15.75">
      <c r="A149" s="188"/>
      <c r="B149" s="190"/>
      <c r="C149" s="193"/>
      <c r="D149" s="195" t="s">
        <v>68</v>
      </c>
      <c r="E149" s="198"/>
      <c r="F149" s="8" t="s">
        <v>504</v>
      </c>
      <c r="G149" s="5"/>
    </row>
    <row r="150" spans="1:7" s="2" customFormat="1" ht="15.75">
      <c r="A150" s="186" t="s">
        <v>50</v>
      </c>
      <c r="B150" s="191" t="s">
        <v>4</v>
      </c>
      <c r="C150" s="187" t="s">
        <v>18</v>
      </c>
      <c r="D150" s="196" t="s">
        <v>22</v>
      </c>
      <c r="E150" s="199"/>
      <c r="F150" s="9" t="s">
        <v>12</v>
      </c>
      <c r="G150" s="5"/>
    </row>
    <row r="151" spans="1:7" s="2" customFormat="1" ht="15.75">
      <c r="A151" s="189" t="s">
        <v>17</v>
      </c>
      <c r="B151" s="192" t="s">
        <v>51</v>
      </c>
      <c r="C151" s="194"/>
      <c r="D151" s="197" t="s">
        <v>69</v>
      </c>
      <c r="E151" s="200"/>
      <c r="F151" s="10" t="s">
        <v>13</v>
      </c>
      <c r="G151" s="5"/>
    </row>
    <row r="152" spans="1:7" s="2" customFormat="1" ht="13.5" customHeight="1">
      <c r="A152" s="71"/>
      <c r="B152" s="76"/>
      <c r="C152" s="77"/>
      <c r="D152" s="78"/>
      <c r="E152" s="155"/>
      <c r="F152" s="73"/>
      <c r="G152" s="5"/>
    </row>
    <row r="153" spans="1:7" s="2" customFormat="1" ht="16.5">
      <c r="A153" s="24"/>
      <c r="B153" s="79"/>
      <c r="C153" s="50" t="s">
        <v>7</v>
      </c>
      <c r="D153" s="80">
        <f>D155+D173+D204</f>
        <v>27753000</v>
      </c>
      <c r="E153" s="102"/>
      <c r="F153" s="34" t="s">
        <v>335</v>
      </c>
      <c r="G153" s="5"/>
    </row>
    <row r="154" spans="1:7" s="2" customFormat="1" ht="10.5" customHeight="1">
      <c r="A154" s="24"/>
      <c r="B154" s="55"/>
      <c r="C154" s="81"/>
      <c r="D154" s="80"/>
      <c r="E154" s="102"/>
      <c r="F154" s="34"/>
      <c r="G154" s="5"/>
    </row>
    <row r="155" spans="1:7" s="2" customFormat="1" ht="15.75">
      <c r="A155" s="24"/>
      <c r="B155" s="55"/>
      <c r="C155" s="185" t="s">
        <v>31</v>
      </c>
      <c r="D155" s="41">
        <f>D157+D166+D168</f>
        <v>13167000</v>
      </c>
      <c r="E155" s="102"/>
      <c r="F155" s="34" t="s">
        <v>330</v>
      </c>
      <c r="G155" s="5"/>
    </row>
    <row r="156" spans="1:7" s="2" customFormat="1" ht="10.5" customHeight="1">
      <c r="A156" s="24"/>
      <c r="B156" s="55"/>
      <c r="C156" s="82"/>
      <c r="D156" s="41"/>
      <c r="E156" s="102"/>
      <c r="F156" s="74"/>
      <c r="G156" s="5"/>
    </row>
    <row r="157" spans="1:7" s="2" customFormat="1" ht="15">
      <c r="A157" s="24"/>
      <c r="B157" s="83" t="s">
        <v>186</v>
      </c>
      <c r="C157" s="84" t="s">
        <v>41</v>
      </c>
      <c r="D157" s="41">
        <f>D159+D160+D161+D164</f>
        <v>9191000</v>
      </c>
      <c r="E157" s="102"/>
      <c r="F157" s="74"/>
      <c r="G157" s="5"/>
    </row>
    <row r="158" spans="1:7" s="2" customFormat="1" ht="10.5" customHeight="1">
      <c r="A158" s="24"/>
      <c r="B158" s="85"/>
      <c r="C158" s="86"/>
      <c r="D158" s="87"/>
      <c r="E158" s="159"/>
      <c r="F158" s="74"/>
      <c r="G158" s="5"/>
    </row>
    <row r="159" spans="1:7" s="2" customFormat="1" ht="14.25">
      <c r="A159" s="24"/>
      <c r="B159" s="88" t="s">
        <v>187</v>
      </c>
      <c r="C159" s="89" t="s">
        <v>368</v>
      </c>
      <c r="D159" s="48">
        <v>206000</v>
      </c>
      <c r="E159" s="102"/>
      <c r="F159" s="74"/>
      <c r="G159" s="5"/>
    </row>
    <row r="160" spans="1:7" s="2" customFormat="1" ht="14.25">
      <c r="A160" s="24"/>
      <c r="B160" s="88" t="s">
        <v>188</v>
      </c>
      <c r="C160" s="90" t="s">
        <v>369</v>
      </c>
      <c r="D160" s="48">
        <v>6780000</v>
      </c>
      <c r="E160" s="102"/>
      <c r="F160" s="74"/>
      <c r="G160" s="5"/>
    </row>
    <row r="161" spans="1:7" s="2" customFormat="1" ht="14.25">
      <c r="A161" s="24"/>
      <c r="B161" s="88" t="s">
        <v>189</v>
      </c>
      <c r="C161" s="91" t="s">
        <v>370</v>
      </c>
      <c r="D161" s="48">
        <v>1278000</v>
      </c>
      <c r="E161" s="102"/>
      <c r="F161" s="74"/>
      <c r="G161" s="5"/>
    </row>
    <row r="162" spans="1:7" s="2" customFormat="1" ht="12.75" customHeight="1">
      <c r="A162" s="24"/>
      <c r="B162" s="88"/>
      <c r="C162" s="92" t="s">
        <v>371</v>
      </c>
      <c r="D162" s="48"/>
      <c r="E162" s="102"/>
      <c r="F162" s="74"/>
      <c r="G162" s="5"/>
    </row>
    <row r="163" spans="1:7" s="2" customFormat="1" ht="12.75" customHeight="1">
      <c r="A163" s="24"/>
      <c r="B163" s="88"/>
      <c r="C163" s="93" t="s">
        <v>372</v>
      </c>
      <c r="D163" s="48"/>
      <c r="E163" s="102"/>
      <c r="F163" s="74"/>
      <c r="G163" s="5"/>
    </row>
    <row r="164" spans="1:7" s="2" customFormat="1" ht="14.25">
      <c r="A164" s="24"/>
      <c r="B164" s="88" t="s">
        <v>190</v>
      </c>
      <c r="C164" s="94" t="s">
        <v>194</v>
      </c>
      <c r="D164" s="48">
        <v>927000</v>
      </c>
      <c r="E164" s="102"/>
      <c r="F164" s="74"/>
      <c r="G164" s="5"/>
    </row>
    <row r="165" spans="1:7" s="2" customFormat="1" ht="9" customHeight="1">
      <c r="A165" s="24"/>
      <c r="B165" s="88"/>
      <c r="C165" s="90"/>
      <c r="D165" s="48"/>
      <c r="E165" s="102"/>
      <c r="F165" s="74"/>
      <c r="G165" s="5"/>
    </row>
    <row r="166" spans="1:7" s="2" customFormat="1" ht="15">
      <c r="A166" s="24"/>
      <c r="B166" s="83" t="s">
        <v>191</v>
      </c>
      <c r="C166" s="95" t="s">
        <v>440</v>
      </c>
      <c r="D166" s="41">
        <v>1000000</v>
      </c>
      <c r="E166" s="102"/>
      <c r="F166" s="74"/>
      <c r="G166" s="5"/>
    </row>
    <row r="167" spans="1:7" s="2" customFormat="1" ht="8.25" customHeight="1">
      <c r="A167" s="24"/>
      <c r="B167" s="83"/>
      <c r="C167" s="95"/>
      <c r="D167" s="41"/>
      <c r="E167" s="102"/>
      <c r="F167" s="74"/>
      <c r="G167" s="5"/>
    </row>
    <row r="168" spans="1:7" s="2" customFormat="1" ht="15">
      <c r="A168" s="24"/>
      <c r="B168" s="83" t="s">
        <v>192</v>
      </c>
      <c r="C168" s="96" t="s">
        <v>195</v>
      </c>
      <c r="D168" s="41">
        <v>2976000</v>
      </c>
      <c r="E168" s="102"/>
      <c r="F168" s="74"/>
      <c r="G168" s="5"/>
    </row>
    <row r="169" spans="1:7" s="2" customFormat="1" ht="6.75" customHeight="1">
      <c r="A169" s="24"/>
      <c r="B169" s="85"/>
      <c r="C169" s="97"/>
      <c r="D169" s="87"/>
      <c r="E169" s="159"/>
      <c r="F169" s="74"/>
      <c r="G169" s="5"/>
    </row>
    <row r="170" spans="1:7" s="2" customFormat="1" ht="15" customHeight="1">
      <c r="A170" s="24"/>
      <c r="B170" s="88" t="s">
        <v>193</v>
      </c>
      <c r="C170" s="98" t="s">
        <v>366</v>
      </c>
      <c r="D170" s="48">
        <v>2976000</v>
      </c>
      <c r="E170" s="102"/>
      <c r="F170" s="74"/>
      <c r="G170" s="5"/>
    </row>
    <row r="171" spans="1:7" s="2" customFormat="1" ht="15">
      <c r="A171" s="24"/>
      <c r="B171" s="55"/>
      <c r="C171" s="99" t="s">
        <v>367</v>
      </c>
      <c r="D171" s="41"/>
      <c r="E171" s="102"/>
      <c r="F171" s="74"/>
      <c r="G171" s="5"/>
    </row>
    <row r="172" spans="1:7" s="2" customFormat="1" ht="9" customHeight="1">
      <c r="A172" s="24"/>
      <c r="B172" s="55"/>
      <c r="C172" s="90"/>
      <c r="D172" s="41"/>
      <c r="E172" s="102"/>
      <c r="F172" s="74"/>
      <c r="G172" s="5"/>
    </row>
    <row r="173" spans="1:6" ht="15.75">
      <c r="A173" s="24"/>
      <c r="B173" s="55"/>
      <c r="C173" s="104" t="s">
        <v>448</v>
      </c>
      <c r="D173" s="80">
        <f>D175+D183+D193+D197+D199</f>
        <v>14284000</v>
      </c>
      <c r="E173" s="102"/>
      <c r="F173" s="34" t="s">
        <v>336</v>
      </c>
    </row>
    <row r="174" spans="1:6" ht="8.25" customHeight="1">
      <c r="A174" s="24"/>
      <c r="B174" s="55"/>
      <c r="C174" s="100"/>
      <c r="D174" s="80"/>
      <c r="E174" s="102"/>
      <c r="F174" s="74"/>
    </row>
    <row r="175" spans="1:6" ht="13.5" customHeight="1">
      <c r="A175" s="24"/>
      <c r="B175" s="83" t="s">
        <v>196</v>
      </c>
      <c r="C175" s="96" t="s">
        <v>215</v>
      </c>
      <c r="D175" s="41">
        <f>D177+D178+D179+D180+D181</f>
        <v>5691000</v>
      </c>
      <c r="E175" s="102"/>
      <c r="F175" s="74"/>
    </row>
    <row r="176" spans="1:6" ht="8.25" customHeight="1">
      <c r="A176" s="24"/>
      <c r="B176" s="85"/>
      <c r="C176" s="97"/>
      <c r="D176" s="87"/>
      <c r="E176" s="159"/>
      <c r="F176" s="74"/>
    </row>
    <row r="177" spans="1:6" ht="14.25">
      <c r="A177" s="24"/>
      <c r="B177" s="88" t="s">
        <v>197</v>
      </c>
      <c r="C177" s="94" t="s">
        <v>219</v>
      </c>
      <c r="D177" s="48">
        <v>1411000</v>
      </c>
      <c r="E177" s="102"/>
      <c r="F177" s="74"/>
    </row>
    <row r="178" spans="1:6" ht="14.25">
      <c r="A178" s="24"/>
      <c r="B178" s="88" t="s">
        <v>198</v>
      </c>
      <c r="C178" s="94" t="s">
        <v>220</v>
      </c>
      <c r="D178" s="48">
        <v>171000</v>
      </c>
      <c r="E178" s="102"/>
      <c r="F178" s="74"/>
    </row>
    <row r="179" spans="1:6" ht="14.25">
      <c r="A179" s="24"/>
      <c r="B179" s="88" t="s">
        <v>199</v>
      </c>
      <c r="C179" s="94" t="s">
        <v>221</v>
      </c>
      <c r="D179" s="48">
        <v>811000</v>
      </c>
      <c r="E179" s="102"/>
      <c r="F179" s="74"/>
    </row>
    <row r="180" spans="1:6" ht="14.25">
      <c r="A180" s="24"/>
      <c r="B180" s="88" t="s">
        <v>200</v>
      </c>
      <c r="C180" s="94" t="s">
        <v>52</v>
      </c>
      <c r="D180" s="48">
        <v>2541000</v>
      </c>
      <c r="E180" s="102"/>
      <c r="F180" s="74"/>
    </row>
    <row r="181" spans="1:6" ht="14.25">
      <c r="A181" s="24"/>
      <c r="B181" s="88" t="s">
        <v>201</v>
      </c>
      <c r="C181" s="94" t="s">
        <v>222</v>
      </c>
      <c r="D181" s="48">
        <v>757000</v>
      </c>
      <c r="E181" s="102"/>
      <c r="F181" s="74"/>
    </row>
    <row r="182" spans="1:6" ht="9" customHeight="1">
      <c r="A182" s="24"/>
      <c r="B182" s="88"/>
      <c r="C182" s="101"/>
      <c r="D182" s="48"/>
      <c r="E182" s="102"/>
      <c r="F182" s="74"/>
    </row>
    <row r="183" spans="1:6" ht="15.75" customHeight="1">
      <c r="A183" s="24"/>
      <c r="B183" s="83" t="s">
        <v>202</v>
      </c>
      <c r="C183" s="96" t="s">
        <v>216</v>
      </c>
      <c r="D183" s="41">
        <f>D185+D186+D187+D188+D189+D190+D191</f>
        <v>3393000</v>
      </c>
      <c r="E183" s="102"/>
      <c r="F183" s="74"/>
    </row>
    <row r="184" spans="1:6" ht="7.5" customHeight="1">
      <c r="A184" s="24"/>
      <c r="B184" s="85"/>
      <c r="C184" s="97"/>
      <c r="D184" s="87"/>
      <c r="E184" s="159"/>
      <c r="F184" s="74"/>
    </row>
    <row r="185" spans="1:6" ht="14.25">
      <c r="A185" s="24"/>
      <c r="B185" s="88" t="s">
        <v>203</v>
      </c>
      <c r="C185" s="90" t="s">
        <v>486</v>
      </c>
      <c r="D185" s="48">
        <v>361000</v>
      </c>
      <c r="E185" s="102"/>
      <c r="F185" s="74"/>
    </row>
    <row r="186" spans="1:6" ht="14.25">
      <c r="A186" s="24"/>
      <c r="B186" s="88" t="s">
        <v>204</v>
      </c>
      <c r="C186" s="94" t="s">
        <v>42</v>
      </c>
      <c r="D186" s="48">
        <v>361000</v>
      </c>
      <c r="E186" s="102"/>
      <c r="F186" s="74"/>
    </row>
    <row r="187" spans="1:6" ht="14.25">
      <c r="A187" s="24"/>
      <c r="B187" s="88" t="s">
        <v>205</v>
      </c>
      <c r="C187" s="94" t="s">
        <v>223</v>
      </c>
      <c r="D187" s="48">
        <v>618000</v>
      </c>
      <c r="E187" s="102"/>
      <c r="F187" s="74"/>
    </row>
    <row r="188" spans="1:6" ht="14.25">
      <c r="A188" s="24"/>
      <c r="B188" s="88" t="s">
        <v>206</v>
      </c>
      <c r="C188" s="94" t="s">
        <v>224</v>
      </c>
      <c r="D188" s="48">
        <v>458000</v>
      </c>
      <c r="E188" s="102"/>
      <c r="F188" s="74"/>
    </row>
    <row r="189" spans="1:6" ht="14.25">
      <c r="A189" s="24"/>
      <c r="B189" s="88" t="s">
        <v>207</v>
      </c>
      <c r="C189" s="94" t="s">
        <v>225</v>
      </c>
      <c r="D189" s="48">
        <v>683000</v>
      </c>
      <c r="E189" s="102"/>
      <c r="F189" s="74"/>
    </row>
    <row r="190" spans="1:6" ht="14.25">
      <c r="A190" s="24"/>
      <c r="B190" s="88" t="s">
        <v>208</v>
      </c>
      <c r="C190" s="94" t="s">
        <v>226</v>
      </c>
      <c r="D190" s="48">
        <v>237000</v>
      </c>
      <c r="E190" s="102"/>
      <c r="F190" s="74"/>
    </row>
    <row r="191" spans="1:6" ht="14.25">
      <c r="A191" s="24"/>
      <c r="B191" s="88" t="s">
        <v>209</v>
      </c>
      <c r="C191" s="94" t="s">
        <v>227</v>
      </c>
      <c r="D191" s="48">
        <v>675000</v>
      </c>
      <c r="E191" s="102"/>
      <c r="F191" s="74"/>
    </row>
    <row r="192" spans="1:6" ht="9" customHeight="1">
      <c r="A192" s="24"/>
      <c r="B192" s="88"/>
      <c r="C192" s="101"/>
      <c r="D192" s="48"/>
      <c r="E192" s="102"/>
      <c r="F192" s="74"/>
    </row>
    <row r="193" spans="1:6" ht="14.25" customHeight="1">
      <c r="A193" s="24"/>
      <c r="B193" s="83" t="s">
        <v>210</v>
      </c>
      <c r="C193" s="96" t="s">
        <v>217</v>
      </c>
      <c r="D193" s="41">
        <f>D195</f>
        <v>773000</v>
      </c>
      <c r="E193" s="102"/>
      <c r="F193" s="74"/>
    </row>
    <row r="194" spans="1:6" ht="9" customHeight="1">
      <c r="A194" s="24"/>
      <c r="B194" s="85"/>
      <c r="C194" s="97"/>
      <c r="D194" s="87"/>
      <c r="E194" s="159"/>
      <c r="F194" s="74"/>
    </row>
    <row r="195" spans="1:6" ht="14.25">
      <c r="A195" s="24"/>
      <c r="B195" s="88" t="s">
        <v>211</v>
      </c>
      <c r="C195" s="90" t="s">
        <v>487</v>
      </c>
      <c r="D195" s="48">
        <v>773000</v>
      </c>
      <c r="E195" s="102"/>
      <c r="F195" s="74"/>
    </row>
    <row r="196" spans="1:6" ht="10.5" customHeight="1">
      <c r="A196" s="24"/>
      <c r="B196" s="88"/>
      <c r="C196" s="101"/>
      <c r="D196" s="48"/>
      <c r="E196" s="102"/>
      <c r="F196" s="74"/>
    </row>
    <row r="197" spans="1:6" ht="13.5" customHeight="1">
      <c r="A197" s="24"/>
      <c r="B197" s="83" t="s">
        <v>212</v>
      </c>
      <c r="C197" s="97" t="s">
        <v>488</v>
      </c>
      <c r="D197" s="41">
        <v>1000000</v>
      </c>
      <c r="E197" s="102"/>
      <c r="F197" s="74"/>
    </row>
    <row r="198" spans="1:6" ht="10.5" customHeight="1">
      <c r="A198" s="24"/>
      <c r="B198" s="88"/>
      <c r="C198" s="100"/>
      <c r="D198" s="48"/>
      <c r="E198" s="102"/>
      <c r="F198" s="74"/>
    </row>
    <row r="199" spans="1:6" ht="15">
      <c r="A199" s="24"/>
      <c r="B199" s="83" t="s">
        <v>213</v>
      </c>
      <c r="C199" s="96" t="s">
        <v>218</v>
      </c>
      <c r="D199" s="41">
        <f>D201</f>
        <v>3427000</v>
      </c>
      <c r="E199" s="102"/>
      <c r="F199" s="74"/>
    </row>
    <row r="200" spans="1:6" ht="10.5" customHeight="1">
      <c r="A200" s="24"/>
      <c r="B200" s="85"/>
      <c r="C200" s="97"/>
      <c r="D200" s="87"/>
      <c r="E200" s="159"/>
      <c r="F200" s="74"/>
    </row>
    <row r="201" spans="1:6" ht="12.75" customHeight="1">
      <c r="A201" s="24"/>
      <c r="B201" s="88" t="s">
        <v>214</v>
      </c>
      <c r="C201" s="94" t="s">
        <v>382</v>
      </c>
      <c r="D201" s="48">
        <v>3427000</v>
      </c>
      <c r="E201" s="102"/>
      <c r="F201" s="74"/>
    </row>
    <row r="202" spans="1:6" ht="15" customHeight="1">
      <c r="A202" s="24"/>
      <c r="B202" s="57"/>
      <c r="C202" s="94" t="s">
        <v>383</v>
      </c>
      <c r="D202" s="80"/>
      <c r="E202" s="102"/>
      <c r="F202" s="74"/>
    </row>
    <row r="203" spans="1:6" ht="8.25" customHeight="1">
      <c r="A203" s="24"/>
      <c r="B203" s="57"/>
      <c r="C203" s="94"/>
      <c r="D203" s="80"/>
      <c r="E203" s="102"/>
      <c r="F203" s="74"/>
    </row>
    <row r="204" spans="1:6" ht="15.75">
      <c r="A204" s="24"/>
      <c r="B204" s="57"/>
      <c r="C204" s="105" t="s">
        <v>29</v>
      </c>
      <c r="D204" s="80">
        <f>D206</f>
        <v>302000</v>
      </c>
      <c r="E204" s="102"/>
      <c r="F204" s="74">
        <v>31</v>
      </c>
    </row>
    <row r="205" spans="1:6" ht="8.25" customHeight="1">
      <c r="A205" s="24"/>
      <c r="B205" s="57"/>
      <c r="C205" s="103"/>
      <c r="D205" s="80"/>
      <c r="E205" s="102"/>
      <c r="F205" s="74"/>
    </row>
    <row r="206" spans="1:6" ht="15">
      <c r="A206" s="24"/>
      <c r="B206" s="83" t="s">
        <v>228</v>
      </c>
      <c r="C206" s="137" t="s">
        <v>441</v>
      </c>
      <c r="D206" s="41">
        <v>302000</v>
      </c>
      <c r="E206" s="102"/>
      <c r="F206" s="74"/>
    </row>
    <row r="207" spans="1:6" ht="15">
      <c r="A207" s="24"/>
      <c r="B207" s="57"/>
      <c r="C207" s="84" t="s">
        <v>449</v>
      </c>
      <c r="D207" s="80"/>
      <c r="E207" s="102"/>
      <c r="F207" s="74"/>
    </row>
    <row r="208" spans="1:6" ht="10.5" customHeight="1">
      <c r="A208" s="24"/>
      <c r="B208" s="57"/>
      <c r="C208" s="103"/>
      <c r="D208" s="80"/>
      <c r="E208" s="102"/>
      <c r="F208" s="74"/>
    </row>
    <row r="209" spans="1:6" ht="15.75">
      <c r="A209" s="24"/>
      <c r="B209" s="57"/>
      <c r="C209" s="104" t="s">
        <v>53</v>
      </c>
      <c r="D209" s="80">
        <f>D211</f>
        <v>589000</v>
      </c>
      <c r="E209" s="102"/>
      <c r="F209" s="34" t="s">
        <v>337</v>
      </c>
    </row>
    <row r="210" spans="1:6" ht="9" customHeight="1">
      <c r="A210" s="24"/>
      <c r="B210" s="57"/>
      <c r="C210" s="105"/>
      <c r="D210" s="80"/>
      <c r="E210" s="102"/>
      <c r="F210" s="74"/>
    </row>
    <row r="211" spans="1:6" ht="15">
      <c r="A211" s="24"/>
      <c r="B211" s="141" t="s">
        <v>229</v>
      </c>
      <c r="C211" s="137" t="s">
        <v>233</v>
      </c>
      <c r="D211" s="41">
        <f>D213+D214+D215</f>
        <v>589000</v>
      </c>
      <c r="E211" s="102"/>
      <c r="F211" s="74"/>
    </row>
    <row r="212" spans="1:6" ht="8.25" customHeight="1">
      <c r="A212" s="24"/>
      <c r="B212" s="142"/>
      <c r="C212" s="116"/>
      <c r="D212" s="41"/>
      <c r="E212" s="102"/>
      <c r="F212" s="74"/>
    </row>
    <row r="213" spans="1:6" ht="14.25">
      <c r="A213" s="24"/>
      <c r="B213" s="143" t="s">
        <v>230</v>
      </c>
      <c r="C213" s="106" t="s">
        <v>375</v>
      </c>
      <c r="D213" s="48">
        <v>10000</v>
      </c>
      <c r="E213" s="102"/>
      <c r="F213" s="74"/>
    </row>
    <row r="214" spans="1:6" ht="14.25">
      <c r="A214" s="24"/>
      <c r="B214" s="143" t="s">
        <v>231</v>
      </c>
      <c r="C214" s="106" t="s">
        <v>376</v>
      </c>
      <c r="D214" s="48">
        <v>223000</v>
      </c>
      <c r="E214" s="102"/>
      <c r="F214" s="74"/>
    </row>
    <row r="215" spans="1:6" ht="12.75" customHeight="1">
      <c r="A215" s="24"/>
      <c r="B215" s="143" t="s">
        <v>232</v>
      </c>
      <c r="C215" s="107" t="s">
        <v>377</v>
      </c>
      <c r="D215" s="48">
        <v>356000</v>
      </c>
      <c r="E215" s="102"/>
      <c r="F215" s="74"/>
    </row>
    <row r="216" spans="1:7" ht="15">
      <c r="A216" s="24"/>
      <c r="B216" s="57"/>
      <c r="C216" s="90" t="s">
        <v>378</v>
      </c>
      <c r="D216" s="80"/>
      <c r="E216" s="102"/>
      <c r="F216" s="74"/>
      <c r="G216" s="1"/>
    </row>
    <row r="217" spans="1:7" ht="9.75" customHeight="1">
      <c r="A217" s="24"/>
      <c r="B217" s="57"/>
      <c r="C217" s="108"/>
      <c r="D217" s="80"/>
      <c r="E217" s="102"/>
      <c r="F217" s="74"/>
      <c r="G217" s="1"/>
    </row>
    <row r="218" spans="1:7" ht="15.75">
      <c r="A218" s="24"/>
      <c r="B218" s="57"/>
      <c r="C218" s="105" t="s">
        <v>234</v>
      </c>
      <c r="D218" s="80">
        <f>D220</f>
        <v>550000</v>
      </c>
      <c r="E218" s="102"/>
      <c r="F218" s="74">
        <v>33</v>
      </c>
      <c r="G218" s="1"/>
    </row>
    <row r="219" spans="1:7" ht="9" customHeight="1">
      <c r="A219" s="24"/>
      <c r="B219" s="57"/>
      <c r="C219" s="105"/>
      <c r="D219" s="80"/>
      <c r="E219" s="102"/>
      <c r="F219" s="74"/>
      <c r="G219" s="1"/>
    </row>
    <row r="220" spans="1:7" ht="15">
      <c r="A220" s="24"/>
      <c r="B220" s="83" t="s">
        <v>235</v>
      </c>
      <c r="C220" s="96" t="s">
        <v>489</v>
      </c>
      <c r="D220" s="41">
        <f>D221</f>
        <v>550000</v>
      </c>
      <c r="E220" s="102"/>
      <c r="F220" s="74"/>
      <c r="G220" s="1"/>
    </row>
    <row r="221" spans="1:7" ht="14.25">
      <c r="A221" s="24"/>
      <c r="B221" s="88" t="s">
        <v>236</v>
      </c>
      <c r="C221" s="89" t="s">
        <v>379</v>
      </c>
      <c r="D221" s="48">
        <v>550000</v>
      </c>
      <c r="E221" s="102"/>
      <c r="F221" s="74"/>
      <c r="G221" s="1"/>
    </row>
    <row r="222" spans="1:7" ht="10.5" customHeight="1">
      <c r="A222" s="24"/>
      <c r="B222" s="39"/>
      <c r="C222" s="105"/>
      <c r="D222" s="80"/>
      <c r="E222" s="102"/>
      <c r="F222" s="74"/>
      <c r="G222" s="1"/>
    </row>
    <row r="223" spans="1:7" ht="15" customHeight="1">
      <c r="A223" s="24"/>
      <c r="B223" s="79"/>
      <c r="C223" s="105" t="s">
        <v>237</v>
      </c>
      <c r="D223" s="80">
        <f>D225+D230</f>
        <v>774000</v>
      </c>
      <c r="E223" s="102"/>
      <c r="F223" s="74">
        <v>33</v>
      </c>
      <c r="G223" s="1"/>
    </row>
    <row r="224" spans="1:7" ht="9.75" customHeight="1">
      <c r="A224" s="24"/>
      <c r="B224" s="39"/>
      <c r="C224" s="108"/>
      <c r="D224" s="48"/>
      <c r="E224" s="102"/>
      <c r="F224" s="74"/>
      <c r="G224" s="1"/>
    </row>
    <row r="225" spans="1:7" ht="14.25" customHeight="1">
      <c r="A225" s="24"/>
      <c r="B225" s="83" t="s">
        <v>238</v>
      </c>
      <c r="C225" s="84" t="s">
        <v>49</v>
      </c>
      <c r="D225" s="41">
        <f>SUM(D227:D228)</f>
        <v>740000</v>
      </c>
      <c r="E225" s="102"/>
      <c r="F225" s="74"/>
      <c r="G225" s="1"/>
    </row>
    <row r="226" spans="1:7" ht="8.25" customHeight="1">
      <c r="A226" s="24"/>
      <c r="B226" s="85"/>
      <c r="C226" s="86"/>
      <c r="D226" s="87"/>
      <c r="E226" s="159"/>
      <c r="F226" s="74"/>
      <c r="G226" s="1"/>
    </row>
    <row r="227" spans="1:7" ht="12.75" customHeight="1">
      <c r="A227" s="24"/>
      <c r="B227" s="88" t="s">
        <v>239</v>
      </c>
      <c r="C227" s="115" t="s">
        <v>380</v>
      </c>
      <c r="D227" s="48">
        <v>200000</v>
      </c>
      <c r="E227" s="102"/>
      <c r="F227" s="74"/>
      <c r="G227" s="1"/>
    </row>
    <row r="228" spans="1:7" ht="14.25">
      <c r="A228" s="24"/>
      <c r="B228" s="88" t="s">
        <v>240</v>
      </c>
      <c r="C228" s="115" t="s">
        <v>381</v>
      </c>
      <c r="D228" s="48">
        <v>540000</v>
      </c>
      <c r="E228" s="102"/>
      <c r="F228" s="74"/>
      <c r="G228" s="1"/>
    </row>
    <row r="229" spans="1:7" ht="7.5" customHeight="1">
      <c r="A229" s="24"/>
      <c r="B229" s="88"/>
      <c r="C229" s="118"/>
      <c r="D229" s="48"/>
      <c r="E229" s="102"/>
      <c r="F229" s="74"/>
      <c r="G229" s="1"/>
    </row>
    <row r="230" spans="1:7" ht="14.25" customHeight="1">
      <c r="A230" s="72"/>
      <c r="B230" s="144" t="s">
        <v>241</v>
      </c>
      <c r="C230" s="145" t="s">
        <v>442</v>
      </c>
      <c r="D230" s="70">
        <v>34000</v>
      </c>
      <c r="E230" s="157"/>
      <c r="F230" s="75"/>
      <c r="G230" s="1"/>
    </row>
    <row r="231" spans="1:7" ht="15.75">
      <c r="A231" s="188"/>
      <c r="B231" s="190"/>
      <c r="C231" s="193"/>
      <c r="D231" s="195" t="s">
        <v>68</v>
      </c>
      <c r="E231" s="198"/>
      <c r="F231" s="8" t="s">
        <v>504</v>
      </c>
      <c r="G231" s="1"/>
    </row>
    <row r="232" spans="1:7" ht="15.75">
      <c r="A232" s="186" t="s">
        <v>50</v>
      </c>
      <c r="B232" s="191" t="s">
        <v>4</v>
      </c>
      <c r="C232" s="187" t="s">
        <v>18</v>
      </c>
      <c r="D232" s="196" t="s">
        <v>22</v>
      </c>
      <c r="E232" s="199"/>
      <c r="F232" s="9" t="s">
        <v>12</v>
      </c>
      <c r="G232" s="1"/>
    </row>
    <row r="233" spans="1:7" ht="15.75">
      <c r="A233" s="189" t="s">
        <v>17</v>
      </c>
      <c r="B233" s="192" t="s">
        <v>51</v>
      </c>
      <c r="C233" s="194"/>
      <c r="D233" s="197" t="s">
        <v>69</v>
      </c>
      <c r="E233" s="200"/>
      <c r="F233" s="10" t="s">
        <v>13</v>
      </c>
      <c r="G233" s="1"/>
    </row>
    <row r="234" spans="1:7" ht="14.25">
      <c r="A234" s="71"/>
      <c r="B234" s="76"/>
      <c r="C234" s="77"/>
      <c r="D234" s="78"/>
      <c r="E234" s="155"/>
      <c r="F234" s="73"/>
      <c r="G234" s="1"/>
    </row>
    <row r="235" spans="1:7" ht="16.5">
      <c r="A235" s="27" t="s">
        <v>75</v>
      </c>
      <c r="B235" s="109" t="s">
        <v>0</v>
      </c>
      <c r="C235" s="50" t="s">
        <v>8</v>
      </c>
      <c r="D235" s="41">
        <f>D238+D286+D293+D327+D355</f>
        <v>8514000</v>
      </c>
      <c r="E235" s="102"/>
      <c r="F235" s="34" t="s">
        <v>338</v>
      </c>
      <c r="G235" s="1"/>
    </row>
    <row r="236" spans="1:7" ht="15">
      <c r="A236" s="24"/>
      <c r="B236" s="39" t="s">
        <v>0</v>
      </c>
      <c r="C236" s="42"/>
      <c r="D236" s="41">
        <v>334230</v>
      </c>
      <c r="E236" s="102" t="s">
        <v>1</v>
      </c>
      <c r="F236" s="34"/>
      <c r="G236" s="1"/>
    </row>
    <row r="237" spans="1:7" ht="10.5" customHeight="1">
      <c r="A237" s="24"/>
      <c r="B237" s="39"/>
      <c r="C237" s="51"/>
      <c r="D237" s="41"/>
      <c r="E237" s="102"/>
      <c r="F237" s="34"/>
      <c r="G237" s="1"/>
    </row>
    <row r="238" spans="1:7" ht="16.5">
      <c r="A238" s="24"/>
      <c r="B238" s="39"/>
      <c r="C238" s="50" t="s">
        <v>242</v>
      </c>
      <c r="D238" s="41">
        <f>D240+D255+D263+D268+D278+D284</f>
        <v>4643000</v>
      </c>
      <c r="E238" s="102"/>
      <c r="F238" s="34" t="s">
        <v>339</v>
      </c>
      <c r="G238" s="1"/>
    </row>
    <row r="239" spans="1:7" ht="10.5" customHeight="1">
      <c r="A239" s="24"/>
      <c r="B239" s="57"/>
      <c r="C239" s="110"/>
      <c r="D239" s="41"/>
      <c r="E239" s="102"/>
      <c r="F239" s="34"/>
      <c r="G239" s="1"/>
    </row>
    <row r="240" spans="1:7" ht="14.25">
      <c r="A240" s="24"/>
      <c r="B240" s="83" t="s">
        <v>243</v>
      </c>
      <c r="C240" s="96" t="s">
        <v>43</v>
      </c>
      <c r="D240" s="87">
        <f>D242+D243+D245+D246+D248+D250+D252</f>
        <v>2833000</v>
      </c>
      <c r="E240" s="159"/>
      <c r="F240" s="34"/>
      <c r="G240" s="1"/>
    </row>
    <row r="241" spans="1:7" ht="10.5" customHeight="1">
      <c r="A241" s="24"/>
      <c r="B241" s="85"/>
      <c r="C241" s="97"/>
      <c r="D241" s="87"/>
      <c r="E241" s="159"/>
      <c r="F241" s="34"/>
      <c r="G241" s="1"/>
    </row>
    <row r="242" spans="1:7" ht="14.25">
      <c r="A242" s="24"/>
      <c r="B242" s="88" t="s">
        <v>244</v>
      </c>
      <c r="C242" s="90" t="s">
        <v>450</v>
      </c>
      <c r="D242" s="48">
        <v>1091000</v>
      </c>
      <c r="E242" s="102"/>
      <c r="F242" s="34"/>
      <c r="G242" s="1"/>
    </row>
    <row r="243" spans="1:7" ht="14.25">
      <c r="A243" s="24"/>
      <c r="B243" s="88" t="s">
        <v>245</v>
      </c>
      <c r="C243" s="47" t="s">
        <v>451</v>
      </c>
      <c r="D243" s="48">
        <v>554000</v>
      </c>
      <c r="E243" s="102"/>
      <c r="F243" s="34"/>
      <c r="G243" s="1"/>
    </row>
    <row r="244" spans="1:7" ht="14.25">
      <c r="A244" s="24"/>
      <c r="B244" s="88"/>
      <c r="C244" s="99" t="s">
        <v>452</v>
      </c>
      <c r="D244" s="48"/>
      <c r="E244" s="102"/>
      <c r="F244" s="34"/>
      <c r="G244" s="1"/>
    </row>
    <row r="245" spans="1:7" ht="14.25">
      <c r="A245" s="24"/>
      <c r="B245" s="88" t="s">
        <v>246</v>
      </c>
      <c r="C245" s="47" t="s">
        <v>453</v>
      </c>
      <c r="D245" s="48">
        <v>351000</v>
      </c>
      <c r="E245" s="102"/>
      <c r="F245" s="34"/>
      <c r="G245" s="1"/>
    </row>
    <row r="246" spans="1:7" ht="14.25">
      <c r="A246" s="24"/>
      <c r="B246" s="88" t="s">
        <v>247</v>
      </c>
      <c r="C246" s="47" t="s">
        <v>454</v>
      </c>
      <c r="D246" s="48">
        <v>309000</v>
      </c>
      <c r="E246" s="102"/>
      <c r="F246" s="34"/>
      <c r="G246" s="1"/>
    </row>
    <row r="247" spans="1:7" ht="14.25">
      <c r="A247" s="24"/>
      <c r="B247" s="88"/>
      <c r="C247" s="111" t="s">
        <v>345</v>
      </c>
      <c r="D247" s="48"/>
      <c r="E247" s="102"/>
      <c r="F247" s="34"/>
      <c r="G247" s="1"/>
    </row>
    <row r="248" spans="1:7" ht="14.25">
      <c r="A248" s="24"/>
      <c r="B248" s="88" t="s">
        <v>248</v>
      </c>
      <c r="C248" s="47" t="s">
        <v>490</v>
      </c>
      <c r="D248" s="48">
        <v>196000</v>
      </c>
      <c r="E248" s="102"/>
      <c r="F248" s="34"/>
      <c r="G248" s="1"/>
    </row>
    <row r="249" spans="1:7" ht="14.25">
      <c r="A249" s="24"/>
      <c r="B249" s="88"/>
      <c r="C249" s="111" t="s">
        <v>455</v>
      </c>
      <c r="D249" s="48"/>
      <c r="E249" s="102"/>
      <c r="F249" s="34"/>
      <c r="G249" s="1"/>
    </row>
    <row r="250" spans="1:7" ht="14.25">
      <c r="A250" s="24"/>
      <c r="B250" s="88" t="s">
        <v>249</v>
      </c>
      <c r="C250" s="58" t="s">
        <v>346</v>
      </c>
      <c r="D250" s="48">
        <v>126000</v>
      </c>
      <c r="E250" s="102"/>
      <c r="F250" s="34"/>
      <c r="G250" s="1"/>
    </row>
    <row r="251" spans="1:7" ht="14.25">
      <c r="A251" s="24"/>
      <c r="B251" s="88"/>
      <c r="C251" s="90" t="s">
        <v>456</v>
      </c>
      <c r="D251" s="48"/>
      <c r="E251" s="102"/>
      <c r="F251" s="34"/>
      <c r="G251" s="1"/>
    </row>
    <row r="252" spans="1:7" ht="14.25">
      <c r="A252" s="24"/>
      <c r="B252" s="88" t="s">
        <v>250</v>
      </c>
      <c r="C252" s="58" t="s">
        <v>457</v>
      </c>
      <c r="D252" s="48">
        <v>206000</v>
      </c>
      <c r="E252" s="102"/>
      <c r="F252" s="34"/>
      <c r="G252" s="1"/>
    </row>
    <row r="253" spans="1:7" ht="14.25">
      <c r="A253" s="24"/>
      <c r="B253" s="88"/>
      <c r="C253" s="90" t="s">
        <v>458</v>
      </c>
      <c r="D253" s="48"/>
      <c r="E253" s="102"/>
      <c r="F253" s="34"/>
      <c r="G253" s="1"/>
    </row>
    <row r="254" spans="1:7" ht="10.5" customHeight="1">
      <c r="A254" s="24"/>
      <c r="B254" s="88"/>
      <c r="C254" s="101"/>
      <c r="D254" s="48"/>
      <c r="E254" s="102"/>
      <c r="F254" s="34"/>
      <c r="G254" s="1"/>
    </row>
    <row r="255" spans="1:7" ht="14.25">
      <c r="A255" s="24"/>
      <c r="B255" s="83" t="s">
        <v>251</v>
      </c>
      <c r="C255" s="96" t="s">
        <v>264</v>
      </c>
      <c r="D255" s="87">
        <f>D257+D261</f>
        <v>269000</v>
      </c>
      <c r="E255" s="159"/>
      <c r="F255" s="34"/>
      <c r="G255" s="1"/>
    </row>
    <row r="256" spans="1:7" ht="10.5" customHeight="1">
      <c r="A256" s="24"/>
      <c r="B256" s="85"/>
      <c r="C256" s="97"/>
      <c r="D256" s="87"/>
      <c r="E256" s="159"/>
      <c r="F256" s="34"/>
      <c r="G256" s="1"/>
    </row>
    <row r="257" spans="1:7" ht="14.25">
      <c r="A257" s="24"/>
      <c r="B257" s="88" t="s">
        <v>252</v>
      </c>
      <c r="C257" s="58" t="s">
        <v>459</v>
      </c>
      <c r="D257" s="48">
        <v>147000</v>
      </c>
      <c r="E257" s="102"/>
      <c r="F257" s="34"/>
      <c r="G257" s="1"/>
    </row>
    <row r="258" spans="1:7" ht="14.25">
      <c r="A258" s="24"/>
      <c r="B258" s="88"/>
      <c r="C258" s="111" t="s">
        <v>460</v>
      </c>
      <c r="D258" s="48"/>
      <c r="E258" s="102"/>
      <c r="F258" s="34"/>
      <c r="G258" s="1"/>
    </row>
    <row r="259" spans="1:7" ht="14.25">
      <c r="A259" s="24"/>
      <c r="B259" s="88"/>
      <c r="C259" s="111" t="s">
        <v>461</v>
      </c>
      <c r="D259" s="48"/>
      <c r="E259" s="102"/>
      <c r="F259" s="34"/>
      <c r="G259" s="1"/>
    </row>
    <row r="260" spans="1:7" ht="14.25">
      <c r="A260" s="24"/>
      <c r="B260" s="88"/>
      <c r="C260" s="111" t="s">
        <v>347</v>
      </c>
      <c r="D260" s="48"/>
      <c r="E260" s="102"/>
      <c r="F260" s="34"/>
      <c r="G260" s="1"/>
    </row>
    <row r="261" spans="1:7" ht="14.25">
      <c r="A261" s="24"/>
      <c r="B261" s="88" t="s">
        <v>253</v>
      </c>
      <c r="C261" s="90" t="s">
        <v>462</v>
      </c>
      <c r="D261" s="48">
        <v>122000</v>
      </c>
      <c r="E261" s="102"/>
      <c r="F261" s="34"/>
      <c r="G261" s="1"/>
    </row>
    <row r="262" spans="1:7" ht="10.5" customHeight="1">
      <c r="A262" s="24"/>
      <c r="B262" s="88"/>
      <c r="C262" s="101"/>
      <c r="D262" s="48"/>
      <c r="E262" s="102"/>
      <c r="F262" s="34"/>
      <c r="G262" s="1"/>
    </row>
    <row r="263" spans="1:7" ht="14.25">
      <c r="A263" s="24"/>
      <c r="B263" s="83" t="s">
        <v>254</v>
      </c>
      <c r="C263" s="96" t="s">
        <v>265</v>
      </c>
      <c r="D263" s="87">
        <v>240000</v>
      </c>
      <c r="E263" s="159"/>
      <c r="F263" s="34"/>
      <c r="G263" s="1"/>
    </row>
    <row r="264" spans="1:7" ht="10.5" customHeight="1">
      <c r="A264" s="24"/>
      <c r="B264" s="85"/>
      <c r="C264" s="97"/>
      <c r="D264" s="87"/>
      <c r="E264" s="159"/>
      <c r="F264" s="34"/>
      <c r="G264" s="1"/>
    </row>
    <row r="265" spans="1:7" ht="14.25">
      <c r="A265" s="24"/>
      <c r="B265" s="88" t="s">
        <v>255</v>
      </c>
      <c r="C265" s="47" t="s">
        <v>491</v>
      </c>
      <c r="D265" s="48">
        <v>240000</v>
      </c>
      <c r="E265" s="102"/>
      <c r="F265" s="34"/>
      <c r="G265" s="1"/>
    </row>
    <row r="266" spans="1:7" ht="14.25">
      <c r="A266" s="24"/>
      <c r="B266" s="88"/>
      <c r="C266" s="111" t="s">
        <v>463</v>
      </c>
      <c r="D266" s="48"/>
      <c r="E266" s="102"/>
      <c r="F266" s="34"/>
      <c r="G266" s="1"/>
    </row>
    <row r="267" spans="1:7" ht="10.5" customHeight="1">
      <c r="A267" s="24"/>
      <c r="B267" s="88"/>
      <c r="C267" s="101"/>
      <c r="D267" s="48"/>
      <c r="E267" s="102"/>
      <c r="F267" s="34"/>
      <c r="G267" s="1"/>
    </row>
    <row r="268" spans="1:7" ht="14.25">
      <c r="A268" s="24"/>
      <c r="B268" s="83" t="s">
        <v>256</v>
      </c>
      <c r="C268" s="137" t="s">
        <v>47</v>
      </c>
      <c r="D268" s="87">
        <f>D270+D272+D275</f>
        <v>76000</v>
      </c>
      <c r="E268" s="159"/>
      <c r="F268" s="34"/>
      <c r="G268" s="1"/>
    </row>
    <row r="269" spans="1:7" ht="11.25" customHeight="1">
      <c r="A269" s="24"/>
      <c r="B269" s="85"/>
      <c r="C269" s="95"/>
      <c r="D269" s="87"/>
      <c r="E269" s="159"/>
      <c r="F269" s="34"/>
      <c r="G269" s="1"/>
    </row>
    <row r="270" spans="1:7" ht="14.25">
      <c r="A270" s="24"/>
      <c r="B270" s="88" t="s">
        <v>257</v>
      </c>
      <c r="C270" s="138" t="s">
        <v>464</v>
      </c>
      <c r="D270" s="48">
        <v>33000</v>
      </c>
      <c r="E270" s="102"/>
      <c r="F270" s="34"/>
      <c r="G270" s="1"/>
    </row>
    <row r="271" spans="1:7" ht="14.25">
      <c r="A271" s="24"/>
      <c r="B271" s="88"/>
      <c r="C271" s="139" t="s">
        <v>492</v>
      </c>
      <c r="D271" s="48"/>
      <c r="E271" s="102"/>
      <c r="F271" s="34"/>
      <c r="G271" s="1"/>
    </row>
    <row r="272" spans="1:7" ht="14.25">
      <c r="A272" s="24"/>
      <c r="B272" s="88" t="s">
        <v>258</v>
      </c>
      <c r="C272" s="140" t="s">
        <v>468</v>
      </c>
      <c r="D272" s="48">
        <v>42000</v>
      </c>
      <c r="E272" s="102"/>
      <c r="F272" s="34"/>
      <c r="G272" s="1"/>
    </row>
    <row r="273" spans="1:7" ht="14.25">
      <c r="A273" s="24"/>
      <c r="B273" s="88"/>
      <c r="C273" s="138" t="s">
        <v>469</v>
      </c>
      <c r="D273" s="48"/>
      <c r="E273" s="102"/>
      <c r="F273" s="34"/>
      <c r="G273" s="1"/>
    </row>
    <row r="274" spans="1:7" ht="14.25">
      <c r="A274" s="24"/>
      <c r="B274" s="88"/>
      <c r="C274" s="146" t="s">
        <v>349</v>
      </c>
      <c r="D274" s="48"/>
      <c r="E274" s="102"/>
      <c r="F274" s="34"/>
      <c r="G274" s="1"/>
    </row>
    <row r="275" spans="1:7" ht="14.25">
      <c r="A275" s="24"/>
      <c r="B275" s="88" t="s">
        <v>259</v>
      </c>
      <c r="C275" s="147" t="s">
        <v>267</v>
      </c>
      <c r="D275" s="48">
        <v>1000</v>
      </c>
      <c r="E275" s="102"/>
      <c r="F275" s="34"/>
      <c r="G275" s="1"/>
    </row>
    <row r="276" spans="1:7" ht="14.25">
      <c r="A276" s="24"/>
      <c r="B276" s="88"/>
      <c r="C276" s="148" t="s">
        <v>350</v>
      </c>
      <c r="D276" s="48"/>
      <c r="E276" s="102"/>
      <c r="F276" s="34"/>
      <c r="G276" s="1"/>
    </row>
    <row r="277" spans="1:7" ht="12" customHeight="1">
      <c r="A277" s="24"/>
      <c r="B277" s="88"/>
      <c r="C277" s="149"/>
      <c r="D277" s="48"/>
      <c r="E277" s="102"/>
      <c r="F277" s="34"/>
      <c r="G277" s="1"/>
    </row>
    <row r="278" spans="1:7" ht="14.25">
      <c r="A278" s="24"/>
      <c r="B278" s="83" t="s">
        <v>260</v>
      </c>
      <c r="C278" s="137" t="s">
        <v>266</v>
      </c>
      <c r="D278" s="87">
        <f>D280+D282</f>
        <v>1224000</v>
      </c>
      <c r="E278" s="159"/>
      <c r="F278" s="34"/>
      <c r="G278" s="1"/>
    </row>
    <row r="279" spans="1:7" ht="11.25" customHeight="1">
      <c r="A279" s="24"/>
      <c r="B279" s="85"/>
      <c r="C279" s="95"/>
      <c r="D279" s="87"/>
      <c r="E279" s="159"/>
      <c r="F279" s="34"/>
      <c r="G279" s="1"/>
    </row>
    <row r="280" spans="1:7" ht="14.25">
      <c r="A280" s="24"/>
      <c r="B280" s="88" t="s">
        <v>261</v>
      </c>
      <c r="C280" s="98" t="s">
        <v>465</v>
      </c>
      <c r="D280" s="48">
        <v>333000</v>
      </c>
      <c r="E280" s="102"/>
      <c r="F280" s="34"/>
      <c r="G280" s="1"/>
    </row>
    <row r="281" spans="1:7" ht="14.25">
      <c r="A281" s="24"/>
      <c r="B281" s="88"/>
      <c r="C281" s="116" t="s">
        <v>466</v>
      </c>
      <c r="D281" s="48"/>
      <c r="E281" s="102"/>
      <c r="F281" s="34"/>
      <c r="G281" s="1"/>
    </row>
    <row r="282" spans="1:7" ht="14.25">
      <c r="A282" s="24"/>
      <c r="B282" s="88" t="s">
        <v>262</v>
      </c>
      <c r="C282" s="106" t="s">
        <v>467</v>
      </c>
      <c r="D282" s="48">
        <v>891000</v>
      </c>
      <c r="E282" s="102"/>
      <c r="F282" s="34"/>
      <c r="G282" s="1"/>
    </row>
    <row r="283" spans="1:7" ht="10.5" customHeight="1">
      <c r="A283" s="24"/>
      <c r="B283" s="88"/>
      <c r="C283" s="150"/>
      <c r="D283" s="48"/>
      <c r="E283" s="102"/>
      <c r="F283" s="34"/>
      <c r="G283" s="1"/>
    </row>
    <row r="284" spans="1:7" ht="14.25">
      <c r="A284" s="24"/>
      <c r="B284" s="83" t="s">
        <v>263</v>
      </c>
      <c r="C284" s="137" t="s">
        <v>328</v>
      </c>
      <c r="D284" s="87">
        <v>1000</v>
      </c>
      <c r="E284" s="159"/>
      <c r="F284" s="34"/>
      <c r="G284" s="1"/>
    </row>
    <row r="285" spans="1:7" ht="10.5" customHeight="1">
      <c r="A285" s="24"/>
      <c r="B285" s="57"/>
      <c r="C285" s="110"/>
      <c r="D285" s="41"/>
      <c r="E285" s="102"/>
      <c r="F285" s="34"/>
      <c r="G285" s="1"/>
    </row>
    <row r="286" spans="1:7" ht="15.75">
      <c r="A286" s="24"/>
      <c r="B286" s="57"/>
      <c r="C286" s="56" t="s">
        <v>268</v>
      </c>
      <c r="D286" s="41">
        <f>D288+D290</f>
        <v>550000</v>
      </c>
      <c r="E286" s="102"/>
      <c r="F286" s="34">
        <v>41</v>
      </c>
      <c r="G286" s="1"/>
    </row>
    <row r="287" spans="1:7" ht="11.25" customHeight="1">
      <c r="A287" s="24"/>
      <c r="B287" s="57"/>
      <c r="C287" s="56"/>
      <c r="D287" s="41"/>
      <c r="E287" s="102"/>
      <c r="F287" s="34"/>
      <c r="G287" s="1"/>
    </row>
    <row r="288" spans="1:7" ht="14.25">
      <c r="A288" s="24"/>
      <c r="B288" s="83" t="s">
        <v>274</v>
      </c>
      <c r="C288" s="95" t="s">
        <v>384</v>
      </c>
      <c r="D288" s="87">
        <v>358000</v>
      </c>
      <c r="E288" s="159"/>
      <c r="F288" s="34"/>
      <c r="G288" s="1"/>
    </row>
    <row r="289" spans="1:7" ht="10.5" customHeight="1">
      <c r="A289" s="24"/>
      <c r="B289" s="85"/>
      <c r="C289" s="95"/>
      <c r="D289" s="87"/>
      <c r="E289" s="159"/>
      <c r="F289" s="34"/>
      <c r="G289" s="1"/>
    </row>
    <row r="290" spans="1:7" ht="14.25">
      <c r="A290" s="24"/>
      <c r="B290" s="83" t="s">
        <v>275</v>
      </c>
      <c r="C290" s="137" t="s">
        <v>385</v>
      </c>
      <c r="D290" s="87">
        <v>192000</v>
      </c>
      <c r="E290" s="159"/>
      <c r="F290" s="34"/>
      <c r="G290" s="1"/>
    </row>
    <row r="291" spans="1:7" ht="15">
      <c r="A291" s="24"/>
      <c r="B291" s="57"/>
      <c r="C291" s="111" t="s">
        <v>399</v>
      </c>
      <c r="D291" s="41"/>
      <c r="E291" s="102"/>
      <c r="F291" s="34"/>
      <c r="G291" s="1"/>
    </row>
    <row r="292" spans="1:7" ht="10.5" customHeight="1">
      <c r="A292" s="24"/>
      <c r="B292" s="57"/>
      <c r="C292" s="86"/>
      <c r="D292" s="41"/>
      <c r="E292" s="102"/>
      <c r="F292" s="34"/>
      <c r="G292" s="1"/>
    </row>
    <row r="293" spans="1:7" ht="15.75">
      <c r="A293" s="24"/>
      <c r="B293" s="57"/>
      <c r="C293" s="56" t="s">
        <v>276</v>
      </c>
      <c r="D293" s="41">
        <f>D295+D312</f>
        <v>1259000</v>
      </c>
      <c r="E293" s="102"/>
      <c r="F293" s="34" t="s">
        <v>340</v>
      </c>
      <c r="G293" s="1"/>
    </row>
    <row r="294" spans="1:7" ht="11.25" customHeight="1">
      <c r="A294" s="24"/>
      <c r="B294" s="57"/>
      <c r="C294" s="56"/>
      <c r="D294" s="41"/>
      <c r="E294" s="102"/>
      <c r="F294" s="34"/>
      <c r="G294" s="1"/>
    </row>
    <row r="295" spans="1:7" ht="14.25">
      <c r="A295" s="24"/>
      <c r="B295" s="83" t="s">
        <v>277</v>
      </c>
      <c r="C295" s="137" t="s">
        <v>44</v>
      </c>
      <c r="D295" s="87">
        <f>D297+D298+D300+D301+D302+D304+D305</f>
        <v>267000</v>
      </c>
      <c r="E295" s="159"/>
      <c r="F295" s="34"/>
      <c r="G295" s="1"/>
    </row>
    <row r="296" spans="1:7" ht="11.25" customHeight="1">
      <c r="A296" s="24"/>
      <c r="B296" s="85"/>
      <c r="C296" s="95"/>
      <c r="D296" s="87"/>
      <c r="E296" s="159"/>
      <c r="F296" s="34"/>
      <c r="G296" s="1"/>
    </row>
    <row r="297" spans="1:7" ht="14.25">
      <c r="A297" s="24"/>
      <c r="B297" s="88" t="s">
        <v>278</v>
      </c>
      <c r="C297" s="90" t="s">
        <v>386</v>
      </c>
      <c r="D297" s="48">
        <v>15000</v>
      </c>
      <c r="E297" s="102"/>
      <c r="F297" s="34"/>
      <c r="G297" s="1"/>
    </row>
    <row r="298" spans="1:7" ht="14.25">
      <c r="A298" s="24"/>
      <c r="B298" s="88" t="s">
        <v>279</v>
      </c>
      <c r="C298" s="47" t="s">
        <v>387</v>
      </c>
      <c r="D298" s="48">
        <v>15000</v>
      </c>
      <c r="E298" s="102"/>
      <c r="F298" s="34"/>
      <c r="G298" s="1"/>
    </row>
    <row r="299" spans="1:7" ht="14.25">
      <c r="A299" s="24"/>
      <c r="B299" s="88"/>
      <c r="C299" s="111" t="s">
        <v>351</v>
      </c>
      <c r="D299" s="48"/>
      <c r="E299" s="102"/>
      <c r="F299" s="34"/>
      <c r="G299" s="1"/>
    </row>
    <row r="300" spans="1:7" ht="14.25">
      <c r="A300" s="24"/>
      <c r="B300" s="88" t="s">
        <v>280</v>
      </c>
      <c r="C300" s="90" t="s">
        <v>388</v>
      </c>
      <c r="D300" s="48">
        <v>63000</v>
      </c>
      <c r="E300" s="102"/>
      <c r="F300" s="34"/>
      <c r="G300" s="1"/>
    </row>
    <row r="301" spans="1:7" ht="14.25">
      <c r="A301" s="24"/>
      <c r="B301" s="88" t="s">
        <v>281</v>
      </c>
      <c r="C301" s="148" t="s">
        <v>389</v>
      </c>
      <c r="D301" s="48">
        <v>58000</v>
      </c>
      <c r="E301" s="102"/>
      <c r="F301" s="34"/>
      <c r="G301" s="1"/>
    </row>
    <row r="302" spans="1:7" ht="14.25">
      <c r="A302" s="24"/>
      <c r="B302" s="88" t="s">
        <v>282</v>
      </c>
      <c r="C302" s="138" t="s">
        <v>390</v>
      </c>
      <c r="D302" s="48">
        <v>85000</v>
      </c>
      <c r="E302" s="102"/>
      <c r="F302" s="34"/>
      <c r="G302" s="1"/>
    </row>
    <row r="303" spans="1:7" ht="14.25">
      <c r="A303" s="24"/>
      <c r="B303" s="88"/>
      <c r="C303" s="146" t="s">
        <v>352</v>
      </c>
      <c r="D303" s="48"/>
      <c r="E303" s="102"/>
      <c r="F303" s="34"/>
      <c r="G303" s="1"/>
    </row>
    <row r="304" spans="1:7" ht="12.75" customHeight="1">
      <c r="A304" s="24"/>
      <c r="B304" s="88" t="s">
        <v>283</v>
      </c>
      <c r="C304" s="94" t="s">
        <v>292</v>
      </c>
      <c r="D304" s="48">
        <v>1000</v>
      </c>
      <c r="E304" s="102"/>
      <c r="F304" s="34"/>
      <c r="G304" s="1"/>
    </row>
    <row r="305" spans="1:7" ht="14.25" customHeight="1">
      <c r="A305" s="24"/>
      <c r="B305" s="88" t="s">
        <v>284</v>
      </c>
      <c r="C305" s="94" t="s">
        <v>391</v>
      </c>
      <c r="D305" s="48">
        <v>30000</v>
      </c>
      <c r="E305" s="102"/>
      <c r="F305" s="34"/>
      <c r="G305" s="1"/>
    </row>
    <row r="306" spans="1:7" ht="14.25" customHeight="1">
      <c r="A306" s="24"/>
      <c r="B306" s="88"/>
      <c r="C306" s="94" t="s">
        <v>470</v>
      </c>
      <c r="D306" s="48"/>
      <c r="E306" s="102"/>
      <c r="F306" s="34"/>
      <c r="G306" s="1"/>
    </row>
    <row r="307" spans="1:7" ht="17.25" customHeight="1">
      <c r="A307" s="72"/>
      <c r="B307" s="112"/>
      <c r="C307" s="113"/>
      <c r="D307" s="124"/>
      <c r="E307" s="157"/>
      <c r="F307" s="35"/>
      <c r="G307" s="1"/>
    </row>
    <row r="308" spans="1:7" ht="15.75">
      <c r="A308" s="188"/>
      <c r="B308" s="190"/>
      <c r="C308" s="193"/>
      <c r="D308" s="195" t="s">
        <v>68</v>
      </c>
      <c r="E308" s="198"/>
      <c r="F308" s="8" t="s">
        <v>504</v>
      </c>
      <c r="G308" s="1"/>
    </row>
    <row r="309" spans="1:7" ht="15.75">
      <c r="A309" s="186" t="s">
        <v>50</v>
      </c>
      <c r="B309" s="191" t="s">
        <v>4</v>
      </c>
      <c r="C309" s="187" t="s">
        <v>18</v>
      </c>
      <c r="D309" s="196" t="s">
        <v>22</v>
      </c>
      <c r="E309" s="199"/>
      <c r="F309" s="9" t="s">
        <v>12</v>
      </c>
      <c r="G309" s="1"/>
    </row>
    <row r="310" spans="1:7" ht="15.75">
      <c r="A310" s="189" t="s">
        <v>17</v>
      </c>
      <c r="B310" s="192" t="s">
        <v>51</v>
      </c>
      <c r="C310" s="194"/>
      <c r="D310" s="197" t="s">
        <v>69</v>
      </c>
      <c r="E310" s="200"/>
      <c r="F310" s="10" t="s">
        <v>13</v>
      </c>
      <c r="G310" s="1"/>
    </row>
    <row r="311" spans="1:7" ht="15.75">
      <c r="A311" s="29"/>
      <c r="B311" s="36"/>
      <c r="C311" s="201"/>
      <c r="D311" s="38"/>
      <c r="E311" s="155"/>
      <c r="F311" s="202"/>
      <c r="G311" s="1"/>
    </row>
    <row r="312" spans="1:7" ht="14.25">
      <c r="A312" s="24"/>
      <c r="B312" s="83" t="s">
        <v>285</v>
      </c>
      <c r="C312" s="96" t="s">
        <v>46</v>
      </c>
      <c r="D312" s="87">
        <f>D314+D315+D318+D319+D321+D323</f>
        <v>992000</v>
      </c>
      <c r="E312" s="159"/>
      <c r="F312" s="34"/>
      <c r="G312" s="1"/>
    </row>
    <row r="313" spans="1:7" ht="15">
      <c r="A313" s="24"/>
      <c r="B313" s="85"/>
      <c r="C313" s="97"/>
      <c r="D313" s="87"/>
      <c r="E313" s="159"/>
      <c r="F313" s="34"/>
      <c r="G313" s="1"/>
    </row>
    <row r="314" spans="1:7" ht="14.25">
      <c r="A314" s="24"/>
      <c r="B314" s="88" t="s">
        <v>286</v>
      </c>
      <c r="C314" s="90" t="s">
        <v>392</v>
      </c>
      <c r="D314" s="48">
        <v>170000</v>
      </c>
      <c r="E314" s="102"/>
      <c r="F314" s="34"/>
      <c r="G314" s="1"/>
    </row>
    <row r="315" spans="1:7" ht="14.25">
      <c r="A315" s="24"/>
      <c r="B315" s="88" t="s">
        <v>287</v>
      </c>
      <c r="C315" s="58" t="s">
        <v>393</v>
      </c>
      <c r="D315" s="48">
        <v>73000</v>
      </c>
      <c r="E315" s="102"/>
      <c r="F315" s="34"/>
      <c r="G315" s="1"/>
    </row>
    <row r="316" spans="1:7" ht="14.25" customHeight="1">
      <c r="A316" s="24"/>
      <c r="B316" s="88"/>
      <c r="C316" s="94" t="s">
        <v>394</v>
      </c>
      <c r="D316" s="48"/>
      <c r="E316" s="102"/>
      <c r="F316" s="34"/>
      <c r="G316" s="1"/>
    </row>
    <row r="317" spans="1:7" ht="14.25" customHeight="1">
      <c r="A317" s="24"/>
      <c r="B317" s="88"/>
      <c r="C317" s="94" t="s">
        <v>395</v>
      </c>
      <c r="D317" s="48"/>
      <c r="E317" s="102"/>
      <c r="F317" s="34"/>
      <c r="G317" s="1"/>
    </row>
    <row r="318" spans="1:7" ht="14.25">
      <c r="A318" s="24"/>
      <c r="B318" s="88" t="s">
        <v>288</v>
      </c>
      <c r="C318" s="94" t="s">
        <v>396</v>
      </c>
      <c r="D318" s="48">
        <v>200000</v>
      </c>
      <c r="E318" s="102"/>
      <c r="F318" s="34"/>
      <c r="G318" s="1"/>
    </row>
    <row r="319" spans="1:7" ht="14.25">
      <c r="A319" s="24"/>
      <c r="B319" s="88" t="s">
        <v>289</v>
      </c>
      <c r="C319" s="58" t="s">
        <v>353</v>
      </c>
      <c r="D319" s="48">
        <v>10000</v>
      </c>
      <c r="E319" s="102"/>
      <c r="F319" s="34"/>
      <c r="G319" s="1"/>
    </row>
    <row r="320" spans="1:7" ht="14.25">
      <c r="A320" s="24"/>
      <c r="B320" s="88"/>
      <c r="C320" s="47" t="s">
        <v>397</v>
      </c>
      <c r="D320" s="48"/>
      <c r="E320" s="102"/>
      <c r="F320" s="34"/>
      <c r="G320" s="1"/>
    </row>
    <row r="321" spans="1:7" ht="14.25">
      <c r="A321" s="24"/>
      <c r="B321" s="88" t="s">
        <v>290</v>
      </c>
      <c r="C321" s="58" t="s">
        <v>398</v>
      </c>
      <c r="D321" s="48">
        <v>388000</v>
      </c>
      <c r="E321" s="102"/>
      <c r="F321" s="34"/>
      <c r="G321" s="1"/>
    </row>
    <row r="322" spans="1:7" ht="14.25">
      <c r="A322" s="24"/>
      <c r="B322" s="88"/>
      <c r="C322" s="111" t="s">
        <v>493</v>
      </c>
      <c r="D322" s="48"/>
      <c r="E322" s="102"/>
      <c r="F322" s="34"/>
      <c r="G322" s="1"/>
    </row>
    <row r="323" spans="1:7" ht="14.25">
      <c r="A323" s="24"/>
      <c r="B323" s="88" t="s">
        <v>291</v>
      </c>
      <c r="C323" s="58" t="s">
        <v>354</v>
      </c>
      <c r="D323" s="48">
        <v>151000</v>
      </c>
      <c r="E323" s="102"/>
      <c r="F323" s="34"/>
      <c r="G323" s="1"/>
    </row>
    <row r="324" spans="1:7" ht="15">
      <c r="A324" s="24"/>
      <c r="B324" s="39"/>
      <c r="C324" s="111" t="s">
        <v>355</v>
      </c>
      <c r="D324" s="41"/>
      <c r="E324" s="102"/>
      <c r="F324" s="34"/>
      <c r="G324" s="1"/>
    </row>
    <row r="325" spans="1:7" ht="14.25">
      <c r="A325" s="24"/>
      <c r="B325" s="39"/>
      <c r="C325" s="114"/>
      <c r="D325" s="48"/>
      <c r="E325" s="102"/>
      <c r="F325" s="34"/>
      <c r="G325" s="1"/>
    </row>
    <row r="326" spans="1:7" ht="14.25">
      <c r="A326" s="24"/>
      <c r="B326" s="39"/>
      <c r="C326" s="114"/>
      <c r="D326" s="48"/>
      <c r="E326" s="102"/>
      <c r="F326" s="34"/>
      <c r="G326" s="1"/>
    </row>
    <row r="327" spans="1:7" ht="16.5">
      <c r="A327" s="24"/>
      <c r="B327" s="39"/>
      <c r="C327" s="50" t="s">
        <v>293</v>
      </c>
      <c r="D327" s="41">
        <f>SUM(D329)</f>
        <v>1927000</v>
      </c>
      <c r="E327" s="102"/>
      <c r="F327" s="34" t="s">
        <v>341</v>
      </c>
      <c r="G327" s="1"/>
    </row>
    <row r="328" spans="1:7" ht="15">
      <c r="A328" s="24"/>
      <c r="B328" s="39"/>
      <c r="C328" s="81"/>
      <c r="D328" s="41"/>
      <c r="E328" s="102"/>
      <c r="F328" s="34"/>
      <c r="G328" s="1"/>
    </row>
    <row r="329" spans="1:7" ht="15">
      <c r="A329" s="24"/>
      <c r="B329" s="83" t="s">
        <v>294</v>
      </c>
      <c r="C329" s="137" t="s">
        <v>25</v>
      </c>
      <c r="D329" s="41">
        <f>D331+D332+D334+D336+D338+D342+D344+D346+D349+D351</f>
        <v>1927000</v>
      </c>
      <c r="E329" s="102"/>
      <c r="F329" s="34"/>
      <c r="G329" s="1"/>
    </row>
    <row r="330" spans="1:7" ht="15">
      <c r="A330" s="24"/>
      <c r="B330" s="85"/>
      <c r="C330" s="95"/>
      <c r="D330" s="87"/>
      <c r="E330" s="159"/>
      <c r="F330" s="34"/>
      <c r="G330" s="1"/>
    </row>
    <row r="331" spans="1:7" ht="14.25">
      <c r="A331" s="24"/>
      <c r="B331" s="88" t="s">
        <v>295</v>
      </c>
      <c r="C331" s="115" t="s">
        <v>400</v>
      </c>
      <c r="D331" s="48">
        <v>40000</v>
      </c>
      <c r="E331" s="102"/>
      <c r="F331" s="34"/>
      <c r="G331" s="1"/>
    </row>
    <row r="332" spans="1:7" ht="14.25">
      <c r="A332" s="24"/>
      <c r="B332" s="88" t="s">
        <v>296</v>
      </c>
      <c r="C332" s="115" t="s">
        <v>401</v>
      </c>
      <c r="D332" s="48">
        <v>911000</v>
      </c>
      <c r="E332" s="102"/>
      <c r="F332" s="34"/>
      <c r="G332" s="1"/>
    </row>
    <row r="333" spans="1:7" ht="14.25">
      <c r="A333" s="24"/>
      <c r="B333" s="88"/>
      <c r="C333" s="131" t="s">
        <v>402</v>
      </c>
      <c r="D333" s="48"/>
      <c r="E333" s="102"/>
      <c r="F333" s="34"/>
      <c r="G333" s="1"/>
    </row>
    <row r="334" spans="1:7" ht="14.25">
      <c r="A334" s="24"/>
      <c r="B334" s="88" t="s">
        <v>297</v>
      </c>
      <c r="C334" s="98" t="s">
        <v>494</v>
      </c>
      <c r="D334" s="48">
        <v>120000</v>
      </c>
      <c r="E334" s="102"/>
      <c r="F334" s="34"/>
      <c r="G334" s="1"/>
    </row>
    <row r="335" spans="1:7" ht="14.25">
      <c r="A335" s="24"/>
      <c r="B335" s="88"/>
      <c r="C335" s="115" t="s">
        <v>495</v>
      </c>
      <c r="D335" s="48"/>
      <c r="E335" s="102"/>
      <c r="F335" s="34"/>
      <c r="G335" s="1"/>
    </row>
    <row r="336" spans="1:7" ht="14.25">
      <c r="A336" s="24"/>
      <c r="B336" s="88" t="s">
        <v>298</v>
      </c>
      <c r="C336" s="98" t="s">
        <v>403</v>
      </c>
      <c r="D336" s="48">
        <v>90000</v>
      </c>
      <c r="E336" s="102"/>
      <c r="F336" s="34"/>
      <c r="G336" s="1"/>
    </row>
    <row r="337" spans="1:7" ht="14.25">
      <c r="A337" s="24"/>
      <c r="B337" s="88"/>
      <c r="C337" s="116" t="s">
        <v>404</v>
      </c>
      <c r="D337" s="48"/>
      <c r="E337" s="102"/>
      <c r="F337" s="34"/>
      <c r="G337" s="1"/>
    </row>
    <row r="338" spans="1:7" ht="14.25">
      <c r="A338" s="24"/>
      <c r="B338" s="88" t="s">
        <v>299</v>
      </c>
      <c r="C338" s="98" t="s">
        <v>430</v>
      </c>
      <c r="D338" s="48">
        <v>50000</v>
      </c>
      <c r="E338" s="102"/>
      <c r="F338" s="34"/>
      <c r="G338" s="1"/>
    </row>
    <row r="339" spans="1:7" ht="14.25">
      <c r="A339" s="24"/>
      <c r="B339" s="88"/>
      <c r="C339" s="98" t="s">
        <v>496</v>
      </c>
      <c r="D339" s="48"/>
      <c r="E339" s="102"/>
      <c r="F339" s="34"/>
      <c r="G339" s="1"/>
    </row>
    <row r="340" spans="1:7" ht="14.25">
      <c r="A340" s="24"/>
      <c r="B340" s="88"/>
      <c r="C340" s="131" t="s">
        <v>497</v>
      </c>
      <c r="D340" s="48"/>
      <c r="E340" s="102"/>
      <c r="F340" s="34"/>
      <c r="G340" s="1"/>
    </row>
    <row r="341" spans="1:7" ht="14.25">
      <c r="A341" s="24"/>
      <c r="B341" s="88"/>
      <c r="C341" s="116" t="s">
        <v>431</v>
      </c>
      <c r="D341" s="48"/>
      <c r="E341" s="102"/>
      <c r="F341" s="34"/>
      <c r="G341" s="1"/>
    </row>
    <row r="342" spans="1:7" ht="14.25">
      <c r="A342" s="24"/>
      <c r="B342" s="88" t="s">
        <v>300</v>
      </c>
      <c r="C342" s="98" t="s">
        <v>405</v>
      </c>
      <c r="D342" s="48">
        <v>343000</v>
      </c>
      <c r="E342" s="102"/>
      <c r="F342" s="34"/>
      <c r="G342" s="1"/>
    </row>
    <row r="343" spans="1:7" ht="14.25">
      <c r="A343" s="24"/>
      <c r="B343" s="88"/>
      <c r="C343" s="131" t="s">
        <v>406</v>
      </c>
      <c r="D343" s="48"/>
      <c r="E343" s="102"/>
      <c r="F343" s="34"/>
      <c r="G343" s="1"/>
    </row>
    <row r="344" spans="1:7" ht="14.25">
      <c r="A344" s="24"/>
      <c r="B344" s="88" t="s">
        <v>301</v>
      </c>
      <c r="C344" s="58" t="s">
        <v>407</v>
      </c>
      <c r="D344" s="48">
        <v>189000</v>
      </c>
      <c r="E344" s="102"/>
      <c r="F344" s="34"/>
      <c r="G344" s="1"/>
    </row>
    <row r="345" spans="1:7" ht="14.25">
      <c r="A345" s="24"/>
      <c r="B345" s="88"/>
      <c r="C345" s="111" t="s">
        <v>408</v>
      </c>
      <c r="D345" s="48"/>
      <c r="E345" s="102"/>
      <c r="F345" s="34"/>
      <c r="G345" s="1"/>
    </row>
    <row r="346" spans="1:7" ht="14.25" customHeight="1">
      <c r="A346" s="24"/>
      <c r="B346" s="88" t="s">
        <v>302</v>
      </c>
      <c r="C346" s="115" t="s">
        <v>409</v>
      </c>
      <c r="D346" s="48">
        <v>47000</v>
      </c>
      <c r="E346" s="102"/>
      <c r="F346" s="34"/>
      <c r="G346" s="1"/>
    </row>
    <row r="347" spans="1:7" ht="12.75" customHeight="1">
      <c r="A347" s="24"/>
      <c r="B347" s="88"/>
      <c r="C347" s="115" t="s">
        <v>411</v>
      </c>
      <c r="D347" s="48"/>
      <c r="E347" s="102"/>
      <c r="F347" s="34"/>
      <c r="G347" s="1"/>
    </row>
    <row r="348" spans="1:7" ht="12.75" customHeight="1">
      <c r="A348" s="24"/>
      <c r="B348" s="88"/>
      <c r="C348" s="131" t="s">
        <v>410</v>
      </c>
      <c r="D348" s="48"/>
      <c r="E348" s="102"/>
      <c r="F348" s="34"/>
      <c r="G348" s="1"/>
    </row>
    <row r="349" spans="1:7" ht="14.25" customHeight="1">
      <c r="A349" s="24"/>
      <c r="B349" s="88" t="s">
        <v>303</v>
      </c>
      <c r="C349" s="98" t="s">
        <v>432</v>
      </c>
      <c r="D349" s="48">
        <v>127000</v>
      </c>
      <c r="E349" s="102"/>
      <c r="F349" s="34"/>
      <c r="G349" s="1"/>
    </row>
    <row r="350" spans="1:7" ht="14.25" customHeight="1">
      <c r="A350" s="24"/>
      <c r="B350" s="88"/>
      <c r="C350" s="98" t="s">
        <v>433</v>
      </c>
      <c r="D350" s="48"/>
      <c r="E350" s="102"/>
      <c r="F350" s="34"/>
      <c r="G350" s="1"/>
    </row>
    <row r="351" spans="1:7" ht="14.25" customHeight="1">
      <c r="A351" s="24"/>
      <c r="B351" s="88" t="s">
        <v>304</v>
      </c>
      <c r="C351" s="107" t="s">
        <v>412</v>
      </c>
      <c r="D351" s="48">
        <v>10000</v>
      </c>
      <c r="E351" s="102"/>
      <c r="F351" s="34"/>
      <c r="G351" s="1"/>
    </row>
    <row r="352" spans="1:7" ht="14.25" customHeight="1">
      <c r="A352" s="24"/>
      <c r="B352" s="88"/>
      <c r="C352" s="107" t="s">
        <v>413</v>
      </c>
      <c r="D352" s="48"/>
      <c r="E352" s="102"/>
      <c r="F352" s="34"/>
      <c r="G352" s="1"/>
    </row>
    <row r="353" spans="1:7" ht="14.25" customHeight="1">
      <c r="A353" s="24"/>
      <c r="B353" s="88"/>
      <c r="C353" s="107"/>
      <c r="D353" s="48"/>
      <c r="E353" s="102"/>
      <c r="F353" s="34"/>
      <c r="G353" s="1"/>
    </row>
    <row r="354" spans="1:7" ht="12.75" customHeight="1">
      <c r="A354" s="24"/>
      <c r="B354" s="57"/>
      <c r="C354" s="115"/>
      <c r="D354" s="48"/>
      <c r="E354" s="102"/>
      <c r="F354" s="34"/>
      <c r="G354" s="1"/>
    </row>
    <row r="355" spans="1:7" ht="14.25" customHeight="1">
      <c r="A355" s="24"/>
      <c r="B355" s="57"/>
      <c r="C355" s="117" t="s">
        <v>305</v>
      </c>
      <c r="D355" s="41">
        <f>D357+D359+D361</f>
        <v>135000</v>
      </c>
      <c r="E355" s="102"/>
      <c r="F355" s="34">
        <v>47</v>
      </c>
      <c r="G355" s="1"/>
    </row>
    <row r="356" spans="1:7" ht="12.75" customHeight="1">
      <c r="A356" s="24"/>
      <c r="B356" s="57"/>
      <c r="C356" s="118"/>
      <c r="D356" s="48"/>
      <c r="E356" s="102"/>
      <c r="F356" s="34"/>
      <c r="G356" s="1"/>
    </row>
    <row r="357" spans="1:7" ht="15">
      <c r="A357" s="24"/>
      <c r="B357" s="83" t="s">
        <v>269</v>
      </c>
      <c r="C357" s="119" t="s">
        <v>270</v>
      </c>
      <c r="D357" s="41">
        <v>75000</v>
      </c>
      <c r="E357" s="102"/>
      <c r="F357" s="34"/>
      <c r="G357" s="1"/>
    </row>
    <row r="358" spans="1:7" ht="15">
      <c r="A358" s="24"/>
      <c r="B358" s="83"/>
      <c r="C358" s="120"/>
      <c r="D358" s="41"/>
      <c r="E358" s="102"/>
      <c r="F358" s="34"/>
      <c r="G358" s="1"/>
    </row>
    <row r="359" spans="1:7" ht="15">
      <c r="A359" s="24"/>
      <c r="B359" s="83" t="s">
        <v>271</v>
      </c>
      <c r="C359" s="119" t="s">
        <v>272</v>
      </c>
      <c r="D359" s="41">
        <v>10000</v>
      </c>
      <c r="E359" s="102"/>
      <c r="F359" s="34"/>
      <c r="G359" s="1"/>
    </row>
    <row r="360" spans="1:7" ht="15">
      <c r="A360" s="24"/>
      <c r="B360" s="83"/>
      <c r="C360" s="120"/>
      <c r="D360" s="41"/>
      <c r="E360" s="102"/>
      <c r="F360" s="34"/>
      <c r="G360" s="1"/>
    </row>
    <row r="361" spans="1:7" ht="15">
      <c r="A361" s="24"/>
      <c r="B361" s="83" t="s">
        <v>273</v>
      </c>
      <c r="C361" s="137" t="s">
        <v>498</v>
      </c>
      <c r="D361" s="41">
        <v>50000</v>
      </c>
      <c r="E361" s="102"/>
      <c r="F361" s="34"/>
      <c r="G361" s="1"/>
    </row>
    <row r="362" spans="1:7" ht="14.25">
      <c r="A362" s="24"/>
      <c r="B362" s="121"/>
      <c r="C362" s="96" t="s">
        <v>414</v>
      </c>
      <c r="D362" s="48"/>
      <c r="E362" s="102"/>
      <c r="F362" s="34"/>
      <c r="G362" s="1"/>
    </row>
    <row r="363" spans="1:7" ht="15">
      <c r="A363" s="24"/>
      <c r="B363" s="55"/>
      <c r="C363" s="100"/>
      <c r="D363" s="48"/>
      <c r="E363" s="102"/>
      <c r="F363" s="34"/>
      <c r="G363" s="1"/>
    </row>
    <row r="364" spans="1:7" ht="15">
      <c r="A364" s="24"/>
      <c r="B364" s="55"/>
      <c r="C364" s="100"/>
      <c r="D364" s="48"/>
      <c r="E364" s="102"/>
      <c r="F364" s="34"/>
      <c r="G364" s="1"/>
    </row>
    <row r="365" spans="1:7" ht="15">
      <c r="A365" s="24"/>
      <c r="B365" s="55"/>
      <c r="C365" s="100"/>
      <c r="D365" s="48"/>
      <c r="E365" s="102"/>
      <c r="F365" s="34"/>
      <c r="G365" s="1"/>
    </row>
    <row r="366" spans="1:7" ht="15">
      <c r="A366" s="24"/>
      <c r="B366" s="55"/>
      <c r="C366" s="100"/>
      <c r="D366" s="48"/>
      <c r="E366" s="102"/>
      <c r="F366" s="34"/>
      <c r="G366" s="1"/>
    </row>
    <row r="367" spans="1:7" ht="15">
      <c r="A367" s="24"/>
      <c r="B367" s="55"/>
      <c r="C367" s="100"/>
      <c r="D367" s="48"/>
      <c r="E367" s="102"/>
      <c r="F367" s="34"/>
      <c r="G367" s="1"/>
    </row>
    <row r="368" spans="1:7" ht="15">
      <c r="A368" s="24"/>
      <c r="B368" s="55"/>
      <c r="C368" s="100"/>
      <c r="D368" s="48"/>
      <c r="E368" s="102"/>
      <c r="F368" s="34"/>
      <c r="G368" s="1"/>
    </row>
    <row r="369" spans="1:7" ht="15">
      <c r="A369" s="24"/>
      <c r="B369" s="55"/>
      <c r="C369" s="100"/>
      <c r="D369" s="48"/>
      <c r="E369" s="102"/>
      <c r="F369" s="34"/>
      <c r="G369" s="1"/>
    </row>
    <row r="370" spans="1:7" ht="15">
      <c r="A370" s="24"/>
      <c r="B370" s="55"/>
      <c r="C370" s="100"/>
      <c r="D370" s="48"/>
      <c r="E370" s="102"/>
      <c r="F370" s="34"/>
      <c r="G370" s="1"/>
    </row>
    <row r="371" spans="1:7" ht="15">
      <c r="A371" s="24"/>
      <c r="B371" s="55"/>
      <c r="C371" s="100"/>
      <c r="D371" s="48"/>
      <c r="E371" s="102"/>
      <c r="F371" s="34"/>
      <c r="G371" s="1"/>
    </row>
    <row r="372" spans="1:7" ht="15">
      <c r="A372" s="24"/>
      <c r="B372" s="55"/>
      <c r="C372" s="100"/>
      <c r="D372" s="48"/>
      <c r="E372" s="102"/>
      <c r="F372" s="34"/>
      <c r="G372" s="1"/>
    </row>
    <row r="373" spans="1:7" ht="15">
      <c r="A373" s="24"/>
      <c r="B373" s="55"/>
      <c r="C373" s="100"/>
      <c r="D373" s="48"/>
      <c r="E373" s="102"/>
      <c r="F373" s="34"/>
      <c r="G373" s="1"/>
    </row>
    <row r="374" spans="1:7" ht="15">
      <c r="A374" s="24"/>
      <c r="B374" s="55"/>
      <c r="C374" s="100"/>
      <c r="D374" s="48"/>
      <c r="E374" s="102"/>
      <c r="F374" s="34"/>
      <c r="G374" s="1"/>
    </row>
    <row r="375" spans="1:7" ht="15">
      <c r="A375" s="24"/>
      <c r="B375" s="55"/>
      <c r="C375" s="100"/>
      <c r="D375" s="48"/>
      <c r="E375" s="102"/>
      <c r="F375" s="34"/>
      <c r="G375" s="1"/>
    </row>
    <row r="376" spans="1:7" ht="15">
      <c r="A376" s="24"/>
      <c r="B376" s="55"/>
      <c r="C376" s="100"/>
      <c r="D376" s="48"/>
      <c r="E376" s="102"/>
      <c r="F376" s="34"/>
      <c r="G376" s="1"/>
    </row>
    <row r="377" spans="1:7" ht="15">
      <c r="A377" s="24"/>
      <c r="B377" s="55"/>
      <c r="C377" s="100"/>
      <c r="D377" s="48"/>
      <c r="E377" s="102"/>
      <c r="F377" s="34"/>
      <c r="G377" s="1"/>
    </row>
    <row r="378" spans="1:7" ht="15">
      <c r="A378" s="72"/>
      <c r="B378" s="122"/>
      <c r="C378" s="123"/>
      <c r="D378" s="124"/>
      <c r="E378" s="157"/>
      <c r="F378" s="35"/>
      <c r="G378" s="1"/>
    </row>
    <row r="379" spans="1:7" ht="15.75">
      <c r="A379" s="188"/>
      <c r="B379" s="190"/>
      <c r="C379" s="193"/>
      <c r="D379" s="195" t="s">
        <v>68</v>
      </c>
      <c r="E379" s="198"/>
      <c r="F379" s="8" t="s">
        <v>504</v>
      </c>
      <c r="G379" s="1"/>
    </row>
    <row r="380" spans="1:7" ht="15.75">
      <c r="A380" s="186" t="s">
        <v>50</v>
      </c>
      <c r="B380" s="191" t="s">
        <v>4</v>
      </c>
      <c r="C380" s="187" t="s">
        <v>18</v>
      </c>
      <c r="D380" s="196" t="s">
        <v>22</v>
      </c>
      <c r="E380" s="199"/>
      <c r="F380" s="9" t="s">
        <v>12</v>
      </c>
      <c r="G380" s="1"/>
    </row>
    <row r="381" spans="1:7" ht="15.75">
      <c r="A381" s="189" t="s">
        <v>17</v>
      </c>
      <c r="B381" s="192" t="s">
        <v>51</v>
      </c>
      <c r="C381" s="194"/>
      <c r="D381" s="197" t="s">
        <v>69</v>
      </c>
      <c r="E381" s="200"/>
      <c r="F381" s="10" t="s">
        <v>13</v>
      </c>
      <c r="G381" s="1"/>
    </row>
    <row r="382" spans="1:7" ht="14.25">
      <c r="A382" s="24"/>
      <c r="B382" s="126"/>
      <c r="C382" s="127"/>
      <c r="D382" s="128"/>
      <c r="E382" s="155"/>
      <c r="F382" s="34"/>
      <c r="G382" s="1"/>
    </row>
    <row r="383" spans="1:7" ht="16.5">
      <c r="A383" s="27" t="s">
        <v>76</v>
      </c>
      <c r="B383" s="109" t="s">
        <v>0</v>
      </c>
      <c r="C383" s="50" t="s">
        <v>9</v>
      </c>
      <c r="D383" s="41">
        <f>D386+D413</f>
        <v>1712000</v>
      </c>
      <c r="E383" s="102"/>
      <c r="F383" s="34" t="s">
        <v>342</v>
      </c>
      <c r="G383" s="1"/>
    </row>
    <row r="384" spans="1:7" ht="15">
      <c r="A384" s="125"/>
      <c r="B384" s="39" t="s">
        <v>0</v>
      </c>
      <c r="C384" s="42"/>
      <c r="D384" s="41">
        <v>20000</v>
      </c>
      <c r="E384" s="102" t="s">
        <v>1</v>
      </c>
      <c r="F384" s="34"/>
      <c r="G384" s="1"/>
    </row>
    <row r="385" spans="1:7" ht="15">
      <c r="A385" s="125"/>
      <c r="B385" s="39"/>
      <c r="C385" s="110"/>
      <c r="D385" s="41"/>
      <c r="E385" s="102"/>
      <c r="F385" s="34"/>
      <c r="G385" s="1"/>
    </row>
    <row r="386" spans="1:7" ht="16.5">
      <c r="A386" s="24"/>
      <c r="B386" s="39"/>
      <c r="C386" s="44" t="s">
        <v>10</v>
      </c>
      <c r="D386" s="41">
        <f>D388+D390+D392+D401+D403</f>
        <v>1534000</v>
      </c>
      <c r="E386" s="102"/>
      <c r="F386" s="34" t="s">
        <v>343</v>
      </c>
      <c r="G386" s="1"/>
    </row>
    <row r="387" spans="1:7" ht="14.25">
      <c r="A387" s="24"/>
      <c r="B387" s="39"/>
      <c r="C387" s="101"/>
      <c r="D387" s="48"/>
      <c r="E387" s="102"/>
      <c r="F387" s="34"/>
      <c r="G387" s="1"/>
    </row>
    <row r="388" spans="1:7" ht="15">
      <c r="A388" s="24"/>
      <c r="B388" s="129" t="s">
        <v>306</v>
      </c>
      <c r="C388" s="119" t="s">
        <v>319</v>
      </c>
      <c r="D388" s="41">
        <v>410000</v>
      </c>
      <c r="E388" s="102"/>
      <c r="F388" s="34"/>
      <c r="G388" s="1"/>
    </row>
    <row r="389" spans="1:7" ht="12.75" customHeight="1">
      <c r="A389" s="24"/>
      <c r="B389" s="129"/>
      <c r="C389" s="120"/>
      <c r="D389" s="41"/>
      <c r="E389" s="102"/>
      <c r="F389" s="34"/>
      <c r="G389" s="1"/>
    </row>
    <row r="390" spans="1:7" ht="14.25" customHeight="1">
      <c r="A390" s="24"/>
      <c r="B390" s="129" t="s">
        <v>307</v>
      </c>
      <c r="C390" s="95" t="s">
        <v>443</v>
      </c>
      <c r="D390" s="41">
        <v>66000</v>
      </c>
      <c r="E390" s="102"/>
      <c r="F390" s="34"/>
      <c r="G390" s="1"/>
    </row>
    <row r="391" spans="1:7" ht="12.75" customHeight="1">
      <c r="A391" s="24"/>
      <c r="B391" s="129"/>
      <c r="C391" s="95"/>
      <c r="D391" s="41"/>
      <c r="E391" s="102"/>
      <c r="F391" s="34"/>
      <c r="G391" s="1"/>
    </row>
    <row r="392" spans="1:7" ht="15">
      <c r="A392" s="24"/>
      <c r="B392" s="151" t="s">
        <v>308</v>
      </c>
      <c r="C392" s="137" t="s">
        <v>54</v>
      </c>
      <c r="D392" s="41">
        <f>SUBTOTAL(9,D394:D397)</f>
        <v>241000</v>
      </c>
      <c r="E392" s="102"/>
      <c r="F392" s="34"/>
      <c r="G392" s="1"/>
    </row>
    <row r="393" spans="1:7" ht="12.75" customHeight="1">
      <c r="A393" s="24"/>
      <c r="B393" s="152"/>
      <c r="C393" s="95"/>
      <c r="D393" s="87"/>
      <c r="E393" s="159"/>
      <c r="F393" s="34"/>
      <c r="G393" s="1"/>
    </row>
    <row r="394" spans="1:7" ht="14.25">
      <c r="A394" s="24"/>
      <c r="B394" s="153" t="s">
        <v>309</v>
      </c>
      <c r="C394" s="106" t="s">
        <v>415</v>
      </c>
      <c r="D394" s="48">
        <v>76000</v>
      </c>
      <c r="E394" s="102"/>
      <c r="F394" s="34"/>
      <c r="G394" s="1"/>
    </row>
    <row r="395" spans="1:7" ht="14.25">
      <c r="A395" s="24"/>
      <c r="B395" s="153" t="s">
        <v>310</v>
      </c>
      <c r="C395" s="98" t="s">
        <v>416</v>
      </c>
      <c r="D395" s="48">
        <v>67000</v>
      </c>
      <c r="E395" s="102"/>
      <c r="F395" s="34"/>
      <c r="G395" s="1"/>
    </row>
    <row r="396" spans="1:7" ht="12.75" customHeight="1">
      <c r="A396" s="24"/>
      <c r="B396" s="153"/>
      <c r="C396" s="115" t="s">
        <v>417</v>
      </c>
      <c r="D396" s="48"/>
      <c r="E396" s="102"/>
      <c r="F396" s="34"/>
      <c r="G396" s="1"/>
    </row>
    <row r="397" spans="1:7" ht="14.25">
      <c r="A397" s="24"/>
      <c r="B397" s="153" t="s">
        <v>311</v>
      </c>
      <c r="C397" s="98" t="s">
        <v>418</v>
      </c>
      <c r="D397" s="48">
        <v>98000</v>
      </c>
      <c r="E397" s="102"/>
      <c r="F397" s="34"/>
      <c r="G397" s="1"/>
    </row>
    <row r="398" spans="1:7" ht="14.25">
      <c r="A398" s="24"/>
      <c r="B398" s="153"/>
      <c r="C398" s="98" t="s">
        <v>419</v>
      </c>
      <c r="D398" s="48"/>
      <c r="E398" s="102"/>
      <c r="F398" s="34"/>
      <c r="G398" s="1"/>
    </row>
    <row r="399" spans="1:7" ht="14.25">
      <c r="A399" s="24"/>
      <c r="B399" s="153"/>
      <c r="C399" s="131" t="s">
        <v>420</v>
      </c>
      <c r="D399" s="48"/>
      <c r="E399" s="102"/>
      <c r="F399" s="34"/>
      <c r="G399" s="1"/>
    </row>
    <row r="400" spans="1:7" ht="12.75" customHeight="1">
      <c r="A400" s="24"/>
      <c r="B400" s="153"/>
      <c r="C400" s="150"/>
      <c r="D400" s="48"/>
      <c r="E400" s="102"/>
      <c r="F400" s="34"/>
      <c r="G400" s="1"/>
    </row>
    <row r="401" spans="1:7" ht="14.25">
      <c r="A401" s="24"/>
      <c r="B401" s="83" t="s">
        <v>312</v>
      </c>
      <c r="C401" s="137" t="s">
        <v>421</v>
      </c>
      <c r="D401" s="87">
        <v>500000</v>
      </c>
      <c r="E401" s="159"/>
      <c r="F401" s="34"/>
      <c r="G401" s="1"/>
    </row>
    <row r="402" spans="1:7" ht="12.75" customHeight="1">
      <c r="A402" s="24"/>
      <c r="B402" s="83"/>
      <c r="C402" s="95"/>
      <c r="D402" s="87"/>
      <c r="E402" s="159"/>
      <c r="F402" s="34"/>
      <c r="G402" s="1"/>
    </row>
    <row r="403" spans="1:7" ht="14.25">
      <c r="A403" s="24"/>
      <c r="B403" s="83" t="s">
        <v>313</v>
      </c>
      <c r="C403" s="137" t="s">
        <v>45</v>
      </c>
      <c r="D403" s="87">
        <f>D405+D406+D408+D409+D411</f>
        <v>317000</v>
      </c>
      <c r="E403" s="159"/>
      <c r="F403" s="34"/>
      <c r="G403" s="1"/>
    </row>
    <row r="404" spans="1:7" ht="12.75" customHeight="1">
      <c r="A404" s="24"/>
      <c r="B404" s="85"/>
      <c r="C404" s="95"/>
      <c r="D404" s="87"/>
      <c r="E404" s="159"/>
      <c r="F404" s="34"/>
      <c r="G404" s="1"/>
    </row>
    <row r="405" spans="1:7" ht="14.25" customHeight="1">
      <c r="A405" s="24"/>
      <c r="B405" s="88" t="s">
        <v>314</v>
      </c>
      <c r="C405" s="106" t="s">
        <v>422</v>
      </c>
      <c r="D405" s="48">
        <v>53000</v>
      </c>
      <c r="E405" s="102"/>
      <c r="F405" s="34"/>
      <c r="G405" s="1"/>
    </row>
    <row r="406" spans="1:7" ht="14.25">
      <c r="A406" s="24"/>
      <c r="B406" s="88" t="s">
        <v>315</v>
      </c>
      <c r="C406" s="98" t="s">
        <v>499</v>
      </c>
      <c r="D406" s="48">
        <v>165000</v>
      </c>
      <c r="E406" s="102"/>
      <c r="F406" s="34"/>
      <c r="G406" s="1"/>
    </row>
    <row r="407" spans="1:7" ht="14.25">
      <c r="A407" s="24"/>
      <c r="B407" s="88"/>
      <c r="C407" s="98" t="s">
        <v>500</v>
      </c>
      <c r="D407" s="48"/>
      <c r="E407" s="102"/>
      <c r="F407" s="34"/>
      <c r="G407" s="1"/>
    </row>
    <row r="408" spans="1:7" ht="14.25">
      <c r="A408" s="24"/>
      <c r="B408" s="88" t="s">
        <v>316</v>
      </c>
      <c r="C408" s="106" t="s">
        <v>423</v>
      </c>
      <c r="D408" s="48">
        <v>35000</v>
      </c>
      <c r="E408" s="102"/>
      <c r="F408" s="34"/>
      <c r="G408" s="1"/>
    </row>
    <row r="409" spans="1:7" ht="14.25">
      <c r="A409" s="24"/>
      <c r="B409" s="88" t="s">
        <v>317</v>
      </c>
      <c r="C409" s="98" t="s">
        <v>356</v>
      </c>
      <c r="D409" s="48">
        <v>14000</v>
      </c>
      <c r="E409" s="102"/>
      <c r="F409" s="34"/>
      <c r="G409" s="1"/>
    </row>
    <row r="410" spans="1:7" ht="14.25">
      <c r="A410" s="24"/>
      <c r="B410" s="88"/>
      <c r="C410" s="106" t="s">
        <v>424</v>
      </c>
      <c r="D410" s="48"/>
      <c r="E410" s="102"/>
      <c r="F410" s="34"/>
      <c r="G410" s="1"/>
    </row>
    <row r="411" spans="1:7" ht="14.25">
      <c r="A411" s="24"/>
      <c r="B411" s="88" t="s">
        <v>318</v>
      </c>
      <c r="C411" s="115" t="s">
        <v>425</v>
      </c>
      <c r="D411" s="48">
        <v>50000</v>
      </c>
      <c r="E411" s="102"/>
      <c r="F411" s="34"/>
      <c r="G411" s="1"/>
    </row>
    <row r="412" spans="1:7" ht="12" customHeight="1">
      <c r="A412" s="24"/>
      <c r="B412" s="57"/>
      <c r="C412" s="118"/>
      <c r="D412" s="48"/>
      <c r="E412" s="102"/>
      <c r="F412" s="34"/>
      <c r="G412" s="1"/>
    </row>
    <row r="413" spans="1:7" ht="18" customHeight="1">
      <c r="A413" s="24"/>
      <c r="B413" s="57"/>
      <c r="C413" s="130" t="s">
        <v>11</v>
      </c>
      <c r="D413" s="41">
        <f>D415</f>
        <v>178000</v>
      </c>
      <c r="E413" s="102"/>
      <c r="F413" s="34" t="s">
        <v>344</v>
      </c>
      <c r="G413" s="1"/>
    </row>
    <row r="414" spans="1:7" ht="12" customHeight="1">
      <c r="A414" s="24"/>
      <c r="B414" s="57"/>
      <c r="C414" s="118"/>
      <c r="D414" s="48"/>
      <c r="E414" s="102"/>
      <c r="F414" s="34"/>
      <c r="G414" s="1"/>
    </row>
    <row r="415" spans="1:7" ht="14.25">
      <c r="A415" s="24"/>
      <c r="B415" s="83" t="s">
        <v>320</v>
      </c>
      <c r="C415" s="96" t="s">
        <v>327</v>
      </c>
      <c r="D415" s="87">
        <f>D416+D418+D420+D422+D424+D426</f>
        <v>178000</v>
      </c>
      <c r="E415" s="159"/>
      <c r="F415" s="34"/>
      <c r="G415" s="1"/>
    </row>
    <row r="416" spans="1:7" ht="14.25">
      <c r="A416" s="24"/>
      <c r="B416" s="88" t="s">
        <v>321</v>
      </c>
      <c r="C416" s="115" t="s">
        <v>434</v>
      </c>
      <c r="D416" s="48">
        <v>27000</v>
      </c>
      <c r="E416" s="102"/>
      <c r="F416" s="34"/>
      <c r="G416" s="1"/>
    </row>
    <row r="417" spans="1:7" ht="14.25">
      <c r="A417" s="24"/>
      <c r="B417" s="88"/>
      <c r="C417" s="131" t="s">
        <v>417</v>
      </c>
      <c r="D417" s="48"/>
      <c r="E417" s="102"/>
      <c r="F417" s="34"/>
      <c r="G417" s="1"/>
    </row>
    <row r="418" spans="1:7" ht="14.25">
      <c r="A418" s="24"/>
      <c r="B418" s="88" t="s">
        <v>322</v>
      </c>
      <c r="C418" s="98" t="s">
        <v>501</v>
      </c>
      <c r="D418" s="48">
        <v>28000</v>
      </c>
      <c r="E418" s="102"/>
      <c r="F418" s="34"/>
      <c r="G418" s="1"/>
    </row>
    <row r="419" spans="1:7" ht="14.25">
      <c r="A419" s="24"/>
      <c r="B419" s="88"/>
      <c r="C419" s="115" t="s">
        <v>426</v>
      </c>
      <c r="D419" s="48"/>
      <c r="E419" s="102"/>
      <c r="F419" s="34"/>
      <c r="G419" s="1"/>
    </row>
    <row r="420" spans="1:7" ht="14.25">
      <c r="A420" s="24"/>
      <c r="B420" s="88" t="s">
        <v>323</v>
      </c>
      <c r="C420" s="115" t="s">
        <v>502</v>
      </c>
      <c r="D420" s="48">
        <v>10000</v>
      </c>
      <c r="E420" s="102"/>
      <c r="F420" s="34"/>
      <c r="G420" s="1"/>
    </row>
    <row r="421" spans="1:7" ht="14.25">
      <c r="A421" s="24"/>
      <c r="B421" s="88"/>
      <c r="C421" s="131" t="s">
        <v>417</v>
      </c>
      <c r="D421" s="48"/>
      <c r="E421" s="102"/>
      <c r="F421" s="34"/>
      <c r="G421" s="1"/>
    </row>
    <row r="422" spans="1:7" ht="14.25">
      <c r="A422" s="24"/>
      <c r="B422" s="88" t="s">
        <v>324</v>
      </c>
      <c r="C422" s="115" t="s">
        <v>427</v>
      </c>
      <c r="D422" s="48">
        <v>40000</v>
      </c>
      <c r="E422" s="102"/>
      <c r="F422" s="34"/>
      <c r="G422" s="1"/>
    </row>
    <row r="423" spans="1:7" ht="14.25">
      <c r="A423" s="24"/>
      <c r="B423" s="132"/>
      <c r="C423" s="131" t="s">
        <v>428</v>
      </c>
      <c r="D423" s="48"/>
      <c r="E423" s="102"/>
      <c r="F423" s="34"/>
      <c r="G423" s="1"/>
    </row>
    <row r="424" spans="1:7" ht="14.25">
      <c r="A424" s="24"/>
      <c r="B424" s="88" t="s">
        <v>325</v>
      </c>
      <c r="C424" s="98" t="s">
        <v>429</v>
      </c>
      <c r="D424" s="48">
        <v>36000</v>
      </c>
      <c r="E424" s="102"/>
      <c r="F424" s="34"/>
      <c r="G424" s="1"/>
    </row>
    <row r="425" spans="1:7" ht="14.25">
      <c r="A425" s="24"/>
      <c r="B425" s="88"/>
      <c r="C425" s="115" t="s">
        <v>503</v>
      </c>
      <c r="D425" s="48"/>
      <c r="E425" s="102"/>
      <c r="F425" s="34"/>
      <c r="G425" s="1"/>
    </row>
    <row r="426" spans="1:7" ht="14.25">
      <c r="A426" s="24"/>
      <c r="B426" s="88" t="s">
        <v>326</v>
      </c>
      <c r="C426" s="115" t="s">
        <v>435</v>
      </c>
      <c r="D426" s="48">
        <v>37000</v>
      </c>
      <c r="E426" s="102"/>
      <c r="F426" s="34"/>
      <c r="G426" s="1"/>
    </row>
    <row r="427" spans="1:7" ht="14.25">
      <c r="A427" s="24"/>
      <c r="B427" s="57"/>
      <c r="C427" s="131" t="s">
        <v>417</v>
      </c>
      <c r="D427" s="48"/>
      <c r="E427" s="102"/>
      <c r="F427" s="34"/>
      <c r="G427" s="1"/>
    </row>
    <row r="428" spans="1:7" ht="15">
      <c r="A428" s="24"/>
      <c r="B428" s="55"/>
      <c r="C428" s="133"/>
      <c r="D428" s="41"/>
      <c r="E428" s="102"/>
      <c r="F428" s="34"/>
      <c r="G428" s="1"/>
    </row>
    <row r="429" spans="1:7" ht="15">
      <c r="A429" s="24"/>
      <c r="B429" s="55"/>
      <c r="C429" s="133"/>
      <c r="D429" s="41"/>
      <c r="E429" s="102"/>
      <c r="F429" s="34"/>
      <c r="G429" s="1"/>
    </row>
    <row r="430" spans="1:7" ht="15">
      <c r="A430" s="24"/>
      <c r="B430" s="55"/>
      <c r="C430" s="133"/>
      <c r="D430" s="41"/>
      <c r="E430" s="102"/>
      <c r="F430" s="34"/>
      <c r="G430" s="1"/>
    </row>
    <row r="431" spans="1:7" ht="15">
      <c r="A431" s="24"/>
      <c r="B431" s="55"/>
      <c r="C431" s="133"/>
      <c r="D431" s="41"/>
      <c r="E431" s="102"/>
      <c r="F431" s="34"/>
      <c r="G431" s="1"/>
    </row>
    <row r="432" spans="1:7" ht="15">
      <c r="A432" s="24"/>
      <c r="B432" s="55"/>
      <c r="C432" s="133"/>
      <c r="D432" s="41"/>
      <c r="E432" s="102"/>
      <c r="F432" s="34"/>
      <c r="G432" s="1"/>
    </row>
    <row r="433" spans="1:7" ht="15">
      <c r="A433" s="24"/>
      <c r="B433" s="55"/>
      <c r="C433" s="133"/>
      <c r="D433" s="41"/>
      <c r="E433" s="102"/>
      <c r="F433" s="34"/>
      <c r="G433" s="1"/>
    </row>
    <row r="434" spans="1:7" ht="15">
      <c r="A434" s="24"/>
      <c r="B434" s="55"/>
      <c r="C434" s="133"/>
      <c r="D434" s="41"/>
      <c r="E434" s="102"/>
      <c r="F434" s="34"/>
      <c r="G434" s="1"/>
    </row>
    <row r="435" spans="1:7" ht="15">
      <c r="A435" s="24"/>
      <c r="B435" s="55"/>
      <c r="C435" s="133"/>
      <c r="D435" s="41"/>
      <c r="E435" s="102"/>
      <c r="F435" s="34"/>
      <c r="G435" s="1"/>
    </row>
    <row r="436" spans="1:7" ht="15">
      <c r="A436" s="24"/>
      <c r="B436" s="55"/>
      <c r="C436" s="133"/>
      <c r="D436" s="41"/>
      <c r="E436" s="102"/>
      <c r="F436" s="34"/>
      <c r="G436" s="1"/>
    </row>
    <row r="437" spans="1:7" ht="15">
      <c r="A437" s="24"/>
      <c r="B437" s="55"/>
      <c r="C437" s="133"/>
      <c r="D437" s="41"/>
      <c r="E437" s="102"/>
      <c r="F437" s="34"/>
      <c r="G437" s="1"/>
    </row>
    <row r="438" spans="1:7" ht="15">
      <c r="A438" s="24"/>
      <c r="B438" s="55"/>
      <c r="C438" s="133"/>
      <c r="D438" s="41"/>
      <c r="E438" s="102"/>
      <c r="F438" s="34"/>
      <c r="G438" s="1"/>
    </row>
    <row r="439" spans="1:7" ht="15.75">
      <c r="A439" s="24"/>
      <c r="B439" s="55"/>
      <c r="C439" s="61" t="s">
        <v>57</v>
      </c>
      <c r="D439" s="41"/>
      <c r="E439" s="102"/>
      <c r="F439" s="34"/>
      <c r="G439" s="1"/>
    </row>
    <row r="440" spans="1:7" ht="15">
      <c r="A440" s="24"/>
      <c r="B440" s="57" t="s">
        <v>77</v>
      </c>
      <c r="C440" s="154" t="s">
        <v>58</v>
      </c>
      <c r="D440" s="41"/>
      <c r="E440" s="102"/>
      <c r="F440" s="34"/>
      <c r="G440" s="1"/>
    </row>
    <row r="441" spans="1:7" ht="15">
      <c r="A441" s="24"/>
      <c r="B441" s="57" t="s">
        <v>78</v>
      </c>
      <c r="C441" s="154" t="s">
        <v>59</v>
      </c>
      <c r="D441" s="41"/>
      <c r="E441" s="102"/>
      <c r="F441" s="34"/>
      <c r="G441" s="1"/>
    </row>
    <row r="442" spans="1:7" ht="15">
      <c r="A442" s="24"/>
      <c r="B442" s="57" t="s">
        <v>79</v>
      </c>
      <c r="C442" s="154" t="s">
        <v>60</v>
      </c>
      <c r="D442" s="41"/>
      <c r="E442" s="102"/>
      <c r="F442" s="34"/>
      <c r="G442" s="1"/>
    </row>
    <row r="443" spans="1:7" ht="15">
      <c r="A443" s="24"/>
      <c r="B443" s="57" t="s">
        <v>80</v>
      </c>
      <c r="C443" s="154" t="s">
        <v>61</v>
      </c>
      <c r="D443" s="41"/>
      <c r="E443" s="102"/>
      <c r="F443" s="34"/>
      <c r="G443" s="1"/>
    </row>
    <row r="444" spans="1:7" ht="15">
      <c r="A444" s="24"/>
      <c r="B444" s="57" t="s">
        <v>81</v>
      </c>
      <c r="C444" s="154" t="s">
        <v>62</v>
      </c>
      <c r="D444" s="41"/>
      <c r="E444" s="102"/>
      <c r="F444" s="34"/>
      <c r="G444" s="1"/>
    </row>
    <row r="445" spans="1:7" ht="15">
      <c r="A445" s="24"/>
      <c r="B445" s="57" t="s">
        <v>82</v>
      </c>
      <c r="C445" s="154" t="s">
        <v>67</v>
      </c>
      <c r="D445" s="41"/>
      <c r="E445" s="102"/>
      <c r="F445" s="34"/>
      <c r="G445" s="1"/>
    </row>
    <row r="446" spans="1:7" ht="15">
      <c r="A446" s="24"/>
      <c r="B446" s="57" t="s">
        <v>83</v>
      </c>
      <c r="C446" s="154" t="s">
        <v>63</v>
      </c>
      <c r="D446" s="41"/>
      <c r="E446" s="102"/>
      <c r="F446" s="34"/>
      <c r="G446" s="1"/>
    </row>
    <row r="447" spans="1:7" ht="15">
      <c r="A447" s="24"/>
      <c r="B447" s="57" t="s">
        <v>84</v>
      </c>
      <c r="C447" s="154" t="s">
        <v>64</v>
      </c>
      <c r="D447" s="41"/>
      <c r="E447" s="102"/>
      <c r="F447" s="34"/>
      <c r="G447" s="1"/>
    </row>
    <row r="448" spans="1:7" ht="15">
      <c r="A448" s="24"/>
      <c r="B448" s="134" t="s">
        <v>85</v>
      </c>
      <c r="C448" s="154" t="s">
        <v>65</v>
      </c>
      <c r="D448" s="41"/>
      <c r="E448" s="102"/>
      <c r="F448" s="34"/>
      <c r="G448" s="1"/>
    </row>
    <row r="449" spans="1:7" ht="15">
      <c r="A449" s="24"/>
      <c r="B449" s="134" t="s">
        <v>86</v>
      </c>
      <c r="C449" s="154" t="s">
        <v>66</v>
      </c>
      <c r="D449" s="41"/>
      <c r="E449" s="102"/>
      <c r="F449" s="34"/>
      <c r="G449" s="1"/>
    </row>
    <row r="450" spans="1:7" ht="15">
      <c r="A450" s="72"/>
      <c r="B450" s="135"/>
      <c r="C450" s="136"/>
      <c r="D450" s="70"/>
      <c r="E450" s="157"/>
      <c r="F450" s="35"/>
      <c r="G450" s="1"/>
    </row>
  </sheetData>
  <sheetProtection/>
  <mergeCells count="1">
    <mergeCell ref="A1:F4"/>
  </mergeCells>
  <printOptions/>
  <pageMargins left="0.5905511811023623" right="0" top="0.3937007874015748" bottom="0.984251968503937" header="0.5118110236220472" footer="0.5118110236220472"/>
  <pageSetup horizontalDpi="600" verticalDpi="600" orientation="portrait" paperSize="9" scale="73" r:id="rId1"/>
  <headerFooter alignWithMargins="0">
    <oddFooter>&amp;C&amp;P</oddFooter>
  </headerFooter>
  <rowBreaks count="5" manualBreakCount="5">
    <brk id="75" max="5" man="1"/>
    <brk id="148" max="6" man="1"/>
    <brk id="230" max="255" man="1"/>
    <brk id="307" max="5" man="1"/>
    <brk id="3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M.T.A.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A.P.K. DAİRESİ BŞK.</dc:creator>
  <cp:keywords/>
  <dc:description/>
  <cp:lastModifiedBy>gunay</cp:lastModifiedBy>
  <cp:lastPrinted>2009-01-26T09:18:11Z</cp:lastPrinted>
  <dcterms:created xsi:type="dcterms:W3CDTF">1998-12-04T09:13:30Z</dcterms:created>
  <dcterms:modified xsi:type="dcterms:W3CDTF">2009-01-30T10:09:09Z</dcterms:modified>
  <cp:category/>
  <cp:version/>
  <cp:contentType/>
  <cp:contentStatus/>
</cp:coreProperties>
</file>